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编制说明" sheetId="1" r:id="rId1"/>
    <sheet name="三房两厅" sheetId="2" r:id="rId2"/>
    <sheet name="预算" sheetId="3" r:id="rId3"/>
    <sheet name="主材温馨提醒" sheetId="4" r:id="rId4"/>
  </sheets>
  <definedNames>
    <definedName name="_xlnm.Print_Titles" localSheetId="2">'预算'!$1:$5</definedName>
  </definedNames>
  <calcPr fullCalcOnLoad="1"/>
</workbook>
</file>

<file path=xl/sharedStrings.xml><?xml version="1.0" encoding="utf-8"?>
<sst xmlns="http://schemas.openxmlformats.org/spreadsheetml/2006/main" count="668" uniqueCount="408">
  <si>
    <t>预（结）算 编 制 说 明</t>
  </si>
  <si>
    <r>
      <t xml:space="preserve"> </t>
    </r>
    <r>
      <rPr>
        <sz val="12"/>
        <rFont val="宋体"/>
        <family val="0"/>
      </rPr>
      <t>一、</t>
    </r>
    <r>
      <rPr>
        <sz val="12"/>
        <rFont val="Times New Roman"/>
        <family val="1"/>
      </rPr>
      <t xml:space="preserve"> </t>
    </r>
    <r>
      <rPr>
        <sz val="12"/>
        <rFont val="宋体"/>
        <family val="0"/>
      </rPr>
      <t>本预算根据国家标准《建筑工程量清单计价规范》</t>
    </r>
    <r>
      <rPr>
        <sz val="12"/>
        <rFont val="Times New Roman"/>
        <family val="1"/>
      </rPr>
      <t>GB50500-2007</t>
    </r>
    <r>
      <rPr>
        <sz val="12"/>
        <rFont val="宋体"/>
        <family val="0"/>
      </rPr>
      <t>、《全国统一建筑装饰装修消耗量定额》</t>
    </r>
    <r>
      <rPr>
        <sz val="12"/>
        <rFont val="Times New Roman"/>
        <family val="1"/>
      </rPr>
      <t>GYD-901-2003</t>
    </r>
    <r>
      <rPr>
        <sz val="12"/>
        <rFont val="宋体"/>
        <family val="0"/>
      </rPr>
      <t>及湖南省室内装饰装修行业规范《住宅装饰装修一般项目参考基价（娄底地区）》等有关标准规范为依据，制定的公司装饰工程计量计价规范的电子报价模块编制。此预算价格从</t>
    </r>
    <r>
      <rPr>
        <sz val="12"/>
        <rFont val="Times New Roman"/>
        <family val="1"/>
      </rPr>
      <t>2012</t>
    </r>
    <r>
      <rPr>
        <sz val="12"/>
        <rFont val="宋体"/>
        <family val="0"/>
      </rPr>
      <t>年</t>
    </r>
    <r>
      <rPr>
        <sz val="12"/>
        <rFont val="Times New Roman"/>
        <family val="1"/>
      </rPr>
      <t>12</t>
    </r>
    <r>
      <rPr>
        <sz val="12"/>
        <rFont val="宋体"/>
        <family val="0"/>
      </rPr>
      <t>月</t>
    </r>
    <r>
      <rPr>
        <sz val="12"/>
        <rFont val="Times New Roman"/>
        <family val="1"/>
      </rPr>
      <t>12</t>
    </r>
    <r>
      <rPr>
        <sz val="12"/>
        <rFont val="宋体"/>
        <family val="0"/>
      </rPr>
      <t>日开始执行。</t>
    </r>
  </si>
  <si>
    <r>
      <t>二、</t>
    </r>
    <r>
      <rPr>
        <sz val="12"/>
        <rFont val="Times New Roman"/>
        <family val="1"/>
      </rPr>
      <t xml:space="preserve"> </t>
    </r>
    <r>
      <rPr>
        <sz val="12"/>
        <rFont val="宋体"/>
        <family val="0"/>
      </rPr>
      <t>本预算项目按照甲方（业主）签字认可的设计施工图，根据双方协商的施工项目进行预算，本预算工程项目经甲方（业主）核对签字认可后，本工程所有施工项目以本预算为准，今后施工过程中产生的其它项目均为增加项目。</t>
    </r>
    <r>
      <rPr>
        <sz val="12"/>
        <rFont val="Times New Roman"/>
        <family val="1"/>
      </rPr>
      <t xml:space="preserve"> </t>
    </r>
    <r>
      <rPr>
        <sz val="12"/>
        <rFont val="宋体"/>
        <family val="0"/>
      </rPr>
      <t>所有增加、变更项目须经甲方（业主）在变更单上签字认可后，增加项目必须付完全款后，乙方才能采购材料进行施工。在施工管理中如需减项、以实际收取金额计算不退管理费，水电及其它增项不打折也不收取管理费及其它费用。变更单作为结算依据进入结算。</t>
    </r>
  </si>
  <si>
    <t>三、所有追加或更改工程项目，甲方应三日内及时签证，在油漆工进场前如未核算结清，乙方有权停工，工期顺延。</t>
  </si>
  <si>
    <r>
      <t>四、</t>
    </r>
    <r>
      <rPr>
        <sz val="12"/>
        <rFont val="Times New Roman"/>
        <family val="1"/>
      </rPr>
      <t xml:space="preserve"> </t>
    </r>
    <r>
      <rPr>
        <sz val="12"/>
        <rFont val="宋体"/>
        <family val="0"/>
      </rPr>
      <t>本预算材料以经甲方（业主）认可的品牌、厂家的产品、价格及质量技术参数为预算依据，主材料由客户做主选购</t>
    </r>
    <r>
      <rPr>
        <sz val="12"/>
        <rFont val="Times New Roman"/>
        <family val="1"/>
      </rPr>
      <t>/</t>
    </r>
    <r>
      <rPr>
        <sz val="12"/>
        <rFont val="宋体"/>
        <family val="0"/>
      </rPr>
      <t>价格则按实付金额为基数</t>
    </r>
    <r>
      <rPr>
        <sz val="12"/>
        <rFont val="Times New Roman"/>
        <family val="1"/>
      </rPr>
      <t>/</t>
    </r>
    <r>
      <rPr>
        <sz val="12"/>
        <rFont val="宋体"/>
        <family val="0"/>
      </rPr>
      <t>多退少补为原则</t>
    </r>
    <r>
      <rPr>
        <sz val="12"/>
        <rFont val="Times New Roman"/>
        <family val="1"/>
      </rPr>
      <t>/</t>
    </r>
    <r>
      <rPr>
        <sz val="12"/>
        <rFont val="宋体"/>
        <family val="0"/>
      </rPr>
      <t>当场结清。（附：主材质量参数及价格明细）。</t>
    </r>
  </si>
  <si>
    <t>五、 乙方已采购或已订购材料，甲方（业主）不得随意更改，甲方（业主）自购的材料、产品公司不负责质量保修及因材料质量问题引起的一切后果；甲方（业主）要求减少项目，甲方应承担此项目价格的30%作为对乙方搬运、材料上下楼、损耗、误工费用的补偿。如甲方减少工程超过工程总价的10%，公司有权取消合同所有优惠政策。</t>
  </si>
  <si>
    <r>
      <t>六、</t>
    </r>
    <r>
      <rPr>
        <sz val="12"/>
        <rFont val="Times New Roman"/>
        <family val="1"/>
      </rPr>
      <t xml:space="preserve"> </t>
    </r>
    <r>
      <rPr>
        <sz val="12"/>
        <rFont val="宋体"/>
        <family val="0"/>
      </rPr>
      <t>本预算工程量根据国家标准《装饰装修工程量计算规则》计算，结算时主材价格不变，按实际发生的工程量以原预算单价为标准进行结算。</t>
    </r>
  </si>
  <si>
    <r>
      <t>七、</t>
    </r>
    <r>
      <rPr>
        <sz val="12"/>
        <rFont val="Times New Roman"/>
        <family val="1"/>
      </rPr>
      <t xml:space="preserve"> </t>
    </r>
    <r>
      <rPr>
        <sz val="12"/>
        <rFont val="宋体"/>
        <family val="0"/>
      </rPr>
      <t>本预算中人工费用为湖南省施工人员工价，如选择省外施工人员或包工不包料则按公司装饰工程计量计价规范标准另行计价。</t>
    </r>
  </si>
  <si>
    <r>
      <t>八、</t>
    </r>
    <r>
      <rPr>
        <sz val="12"/>
        <rFont val="Times New Roman"/>
        <family val="1"/>
      </rPr>
      <t xml:space="preserve"> </t>
    </r>
    <r>
      <rPr>
        <b/>
        <sz val="12"/>
        <rFont val="宋体"/>
        <family val="0"/>
      </rPr>
      <t>本公司除协助甲方（业主）办理装修手续外，本工程其它收费及手续费（不在预算中）均由甲方（业主）负责，含：物业管理、装修押金、装修垃圾外运费，施工期间水电费用、城管、城建、消防费用等。</t>
    </r>
  </si>
  <si>
    <r>
      <t>九、</t>
    </r>
    <r>
      <rPr>
        <sz val="12"/>
        <color indexed="8"/>
        <rFont val="Times New Roman"/>
        <family val="1"/>
      </rPr>
      <t xml:space="preserve">     </t>
    </r>
    <r>
      <rPr>
        <sz val="12"/>
        <color indexed="8"/>
        <rFont val="宋体"/>
        <family val="0"/>
      </rPr>
      <t>本预算未含（除客户要求外）：墙地砖、门窗家具五金配件（锁、拉手、挂裤架、不锈钢挂件）、灯具、洁具龙头。成品衣柜、成品隔断、家用电器、工艺装饰品、绿色植物、窗帘及窗帘杆、外墙塑钢和铝合金门窗、桌椅、沙发、床等。</t>
    </r>
  </si>
  <si>
    <r>
      <t>十、</t>
    </r>
    <r>
      <rPr>
        <sz val="12"/>
        <rFont val="Times New Roman"/>
        <family val="1"/>
      </rPr>
      <t xml:space="preserve"> </t>
    </r>
    <r>
      <rPr>
        <sz val="12"/>
        <rFont val="宋体"/>
        <family val="0"/>
      </rPr>
      <t>本预算工艺要求均以预（结）算表工艺说明为准，按湖南省室内装饰装修企业标准《家装</t>
    </r>
    <r>
      <rPr>
        <sz val="12"/>
        <rFont val="Times New Roman"/>
        <family val="1"/>
      </rPr>
      <t>ISO9000</t>
    </r>
    <r>
      <rPr>
        <sz val="12"/>
        <rFont val="宋体"/>
        <family val="0"/>
      </rPr>
      <t>施工规范》白皮书施工。</t>
    </r>
  </si>
  <si>
    <r>
      <t>十一、</t>
    </r>
    <r>
      <rPr>
        <b/>
        <sz val="12"/>
        <color indexed="8"/>
        <rFont val="宋体"/>
        <family val="0"/>
      </rPr>
      <t>本预算不含税收（如业主需要出具发票，需缴纳工程总造价5.86%税金）和对外墙打孔。</t>
    </r>
  </si>
  <si>
    <t>十二、在本预算中，材料预算价格会根据市场实际价格进行调整，调整时会请甲方到市场了解实际价格进行认可。</t>
  </si>
  <si>
    <t xml:space="preserve">十三、施工项目严格按预算执行，依据国家行业规定对顶面乳胶漆及铝扣板吊顶按平面面积乘以1.1系数计算，如遇门窗洞按实际面积减半计算。材料说明解释权归本公司所有，采用材料如发生市场缺货，可以采用同等档次材料替换。甲方应在可能之情况下理解及支持。
</t>
  </si>
  <si>
    <t>十四、预算项目中吊顶、墙面造型、隔墙均采用用20*40木龙骨架（不含防火处理）或轻钢龙骨架，吊顶和墙面造型均按展开面积计算；墙漆计算方式为房间实际展开面积计算；油漆按实际面积*3%的损耗计算。</t>
  </si>
  <si>
    <t>十五、本价为施工合同附件，签字盖章生效。</t>
  </si>
  <si>
    <t>业主：           设计师；            设计经理；             审核：                 公司盖章：</t>
  </si>
  <si>
    <t xml:space="preserve">        友情提示：1、请认真阅读编制说明仔细核对预算项目不明之处敬请提出宝贵意见！</t>
  </si>
  <si>
    <t xml:space="preserve">          2、所有施工项目以预算表为准，若预算表和设计图纸发生冲突，预算表优先于设计图纸，任何工作人员口头承诺均视为无效，不具合同效力。       </t>
  </si>
  <si>
    <t>十六、公司辅材品牌：</t>
  </si>
  <si>
    <t xml:space="preserve">（1）雪宝18#大芯板                                         （2） 雪宝15#大芯板                  </t>
  </si>
  <si>
    <t xml:space="preserve">（3）香港雪宝按木12#优等胶合板                             （4） 香港雪宝9#优等胶合板                                 </t>
  </si>
  <si>
    <t xml:space="preserve">（5）香港雪宝按木5#优等胶合板                              （6） 香港雪宝多层红面杂木3#优等胶合板             </t>
  </si>
  <si>
    <r>
      <t>（</t>
    </r>
    <r>
      <rPr>
        <b/>
        <sz val="12"/>
        <rFont val="Times New Roman"/>
        <family val="1"/>
      </rPr>
      <t>7</t>
    </r>
    <r>
      <rPr>
        <b/>
        <sz val="12"/>
        <rFont val="宋体"/>
        <family val="0"/>
      </rPr>
      <t>）</t>
    </r>
    <r>
      <rPr>
        <b/>
        <sz val="12"/>
        <rFont val="Times New Roman"/>
        <family val="1"/>
      </rPr>
      <t>EV</t>
    </r>
    <r>
      <rPr>
        <b/>
        <sz val="12"/>
        <rFont val="宋体"/>
        <family val="0"/>
      </rPr>
      <t>木线</t>
    </r>
    <r>
      <rPr>
        <b/>
        <sz val="12"/>
        <rFont val="Times New Roman"/>
        <family val="1"/>
      </rPr>
      <t xml:space="preserve">                                                                                                         </t>
    </r>
    <r>
      <rPr>
        <b/>
        <sz val="12"/>
        <rFont val="宋体"/>
        <family val="0"/>
      </rPr>
      <t>（</t>
    </r>
    <r>
      <rPr>
        <b/>
        <sz val="12"/>
        <rFont val="Times New Roman"/>
        <family val="1"/>
      </rPr>
      <t>8</t>
    </r>
    <r>
      <rPr>
        <b/>
        <sz val="12"/>
        <rFont val="宋体"/>
        <family val="0"/>
      </rPr>
      <t>）</t>
    </r>
    <r>
      <rPr>
        <b/>
        <sz val="12"/>
        <rFont val="Times New Roman"/>
        <family val="1"/>
      </rPr>
      <t xml:space="preserve">    </t>
    </r>
    <r>
      <rPr>
        <b/>
        <sz val="12"/>
        <rFont val="宋体"/>
        <family val="0"/>
      </rPr>
      <t>澳松板</t>
    </r>
    <r>
      <rPr>
        <b/>
        <sz val="12"/>
        <rFont val="Times New Roman"/>
        <family val="1"/>
      </rPr>
      <t>E1</t>
    </r>
    <r>
      <rPr>
        <b/>
        <sz val="12"/>
        <rFont val="宋体"/>
        <family val="0"/>
      </rPr>
      <t>级</t>
    </r>
    <r>
      <rPr>
        <b/>
        <sz val="12"/>
        <rFont val="Times New Roman"/>
        <family val="1"/>
      </rPr>
      <t xml:space="preserve">                                                  </t>
    </r>
  </si>
  <si>
    <t>（9）香港雪宝饰面板  （水曲柳）                            （10）香港雪宝白乳胶和108腻子胶</t>
  </si>
  <si>
    <r>
      <t>（</t>
    </r>
    <r>
      <rPr>
        <b/>
        <sz val="12"/>
        <rFont val="Times New Roman"/>
        <family val="1"/>
      </rPr>
      <t>11</t>
    </r>
    <r>
      <rPr>
        <b/>
        <sz val="12"/>
        <rFont val="宋体"/>
        <family val="0"/>
      </rPr>
      <t>）泰山纸面石膏板</t>
    </r>
    <r>
      <rPr>
        <b/>
        <sz val="12"/>
        <rFont val="Times New Roman"/>
        <family val="1"/>
      </rPr>
      <t xml:space="preserve">                                                                                      </t>
    </r>
    <r>
      <rPr>
        <b/>
        <sz val="12"/>
        <rFont val="宋体"/>
        <family val="0"/>
      </rPr>
      <t>（</t>
    </r>
    <r>
      <rPr>
        <b/>
        <sz val="12"/>
        <rFont val="Times New Roman"/>
        <family val="1"/>
      </rPr>
      <t>12</t>
    </r>
    <r>
      <rPr>
        <b/>
        <sz val="12"/>
        <rFont val="宋体"/>
        <family val="0"/>
      </rPr>
      <t>）波音软片（木纹）</t>
    </r>
    <r>
      <rPr>
        <b/>
        <sz val="12"/>
        <rFont val="Times New Roman"/>
        <family val="1"/>
      </rPr>
      <t xml:space="preserve">                                                                                  </t>
    </r>
  </si>
  <si>
    <r>
      <t>（</t>
    </r>
    <r>
      <rPr>
        <b/>
        <sz val="12"/>
        <rFont val="Times New Roman"/>
        <family val="1"/>
      </rPr>
      <t>13</t>
    </r>
    <r>
      <rPr>
        <b/>
        <sz val="12"/>
        <rFont val="宋体"/>
        <family val="0"/>
      </rPr>
      <t>）家装公司专用油漆系列</t>
    </r>
    <r>
      <rPr>
        <b/>
        <sz val="12"/>
        <rFont val="Times New Roman"/>
        <family val="1"/>
      </rPr>
      <t xml:space="preserve">                                                                                                                                      </t>
    </r>
  </si>
  <si>
    <t xml:space="preserve">     华润金装清味五合一清底9kg/组                          华润金装清味五合一清面9kg/组          </t>
  </si>
  <si>
    <t xml:space="preserve">     华润金装清味五合一白底9kg/组                          华润金装清味五合一白面9kg/组          </t>
  </si>
  <si>
    <t xml:space="preserve">（14）家装公司专用墙漆系列  华润SW610(居饰家）5L/组    </t>
  </si>
  <si>
    <r>
      <t>（</t>
    </r>
    <r>
      <rPr>
        <b/>
        <sz val="12"/>
        <rFont val="Times New Roman"/>
        <family val="1"/>
      </rPr>
      <t>15</t>
    </r>
    <r>
      <rPr>
        <b/>
        <sz val="12"/>
        <rFont val="宋体"/>
        <family val="0"/>
      </rPr>
      <t>）海螺325#水泥和中沙（河沙）</t>
    </r>
    <r>
      <rPr>
        <b/>
        <sz val="12"/>
        <rFont val="Times New Roman"/>
        <family val="1"/>
      </rPr>
      <t xml:space="preserve"> </t>
    </r>
  </si>
  <si>
    <r>
      <t>（</t>
    </r>
    <r>
      <rPr>
        <b/>
        <sz val="12"/>
        <rFont val="Times New Roman"/>
        <family val="1"/>
      </rPr>
      <t>16</t>
    </r>
    <r>
      <rPr>
        <b/>
        <sz val="12"/>
        <rFont val="宋体"/>
        <family val="0"/>
      </rPr>
      <t>）顶固五金</t>
    </r>
    <r>
      <rPr>
        <b/>
        <sz val="12"/>
        <rFont val="Times New Roman"/>
        <family val="1"/>
      </rPr>
      <t xml:space="preserve"> </t>
    </r>
    <r>
      <rPr>
        <b/>
        <sz val="12"/>
        <rFont val="宋体"/>
        <family val="0"/>
      </rPr>
      <t>钢拉丝合页</t>
    </r>
    <r>
      <rPr>
        <b/>
        <sz val="12"/>
        <rFont val="Times New Roman"/>
        <family val="1"/>
      </rPr>
      <t xml:space="preserve">                                                                           </t>
    </r>
    <r>
      <rPr>
        <b/>
        <sz val="12"/>
        <rFont val="宋体"/>
        <family val="0"/>
      </rPr>
      <t>（</t>
    </r>
    <r>
      <rPr>
        <b/>
        <sz val="12"/>
        <rFont val="Times New Roman"/>
        <family val="1"/>
      </rPr>
      <t>17</t>
    </r>
    <r>
      <rPr>
        <b/>
        <sz val="12"/>
        <rFont val="宋体"/>
        <family val="0"/>
      </rPr>
      <t>）顶固五金钢门吸</t>
    </r>
    <r>
      <rPr>
        <b/>
        <sz val="12"/>
        <rFont val="Times New Roman"/>
        <family val="1"/>
      </rPr>
      <t xml:space="preserve">                                            </t>
    </r>
  </si>
  <si>
    <t xml:space="preserve">（18）顶固五金绞链                                       （19） 顶固五金三节滚珠导轨 </t>
  </si>
  <si>
    <r>
      <t>（</t>
    </r>
    <r>
      <rPr>
        <b/>
        <sz val="12"/>
        <rFont val="Times New Roman"/>
        <family val="1"/>
      </rPr>
      <t>19</t>
    </r>
    <r>
      <rPr>
        <b/>
        <sz val="12"/>
        <rFont val="宋体"/>
        <family val="0"/>
      </rPr>
      <t>）精品五金</t>
    </r>
    <r>
      <rPr>
        <b/>
        <sz val="12"/>
        <rFont val="Times New Roman"/>
        <family val="1"/>
      </rPr>
      <t>BDM-F</t>
    </r>
    <r>
      <rPr>
        <b/>
        <sz val="12"/>
        <rFont val="宋体"/>
        <family val="0"/>
      </rPr>
      <t>系列射钉</t>
    </r>
    <r>
      <rPr>
        <b/>
        <sz val="12"/>
        <rFont val="Times New Roman"/>
        <family val="1"/>
      </rPr>
      <t xml:space="preserve">                                                                  </t>
    </r>
    <r>
      <rPr>
        <b/>
        <sz val="12"/>
        <rFont val="宋体"/>
        <family val="0"/>
      </rPr>
      <t>（</t>
    </r>
    <r>
      <rPr>
        <b/>
        <sz val="12"/>
        <rFont val="Times New Roman"/>
        <family val="1"/>
      </rPr>
      <t>20</t>
    </r>
    <r>
      <rPr>
        <b/>
        <sz val="12"/>
        <rFont val="宋体"/>
        <family val="0"/>
      </rPr>
      <t>）精品五金加厚铝合金挂衣杆</t>
    </r>
  </si>
  <si>
    <r>
      <t>（</t>
    </r>
    <r>
      <rPr>
        <b/>
        <sz val="12"/>
        <rFont val="Times New Roman"/>
        <family val="1"/>
      </rPr>
      <t>21</t>
    </r>
    <r>
      <rPr>
        <b/>
        <sz val="12"/>
        <rFont val="宋体"/>
        <family val="0"/>
      </rPr>
      <t>）精品五金不锈钢钉</t>
    </r>
    <r>
      <rPr>
        <b/>
        <sz val="12"/>
        <rFont val="Times New Roman"/>
        <family val="1"/>
      </rPr>
      <t xml:space="preserve">                                                                              </t>
    </r>
    <r>
      <rPr>
        <b/>
        <sz val="12"/>
        <rFont val="宋体"/>
        <family val="0"/>
      </rPr>
      <t>（</t>
    </r>
    <r>
      <rPr>
        <b/>
        <sz val="12"/>
        <rFont val="Times New Roman"/>
        <family val="1"/>
      </rPr>
      <t>22</t>
    </r>
    <r>
      <rPr>
        <b/>
        <sz val="12"/>
        <rFont val="宋体"/>
        <family val="0"/>
      </rPr>
      <t>）精品</t>
    </r>
    <r>
      <rPr>
        <b/>
        <sz val="12"/>
        <rFont val="Times New Roman"/>
        <family val="1"/>
      </rPr>
      <t xml:space="preserve"> </t>
    </r>
    <r>
      <rPr>
        <b/>
        <sz val="12"/>
        <rFont val="宋体"/>
        <family val="0"/>
      </rPr>
      <t>五金合装元钉</t>
    </r>
    <r>
      <rPr>
        <b/>
        <sz val="12"/>
        <rFont val="Times New Roman"/>
        <family val="1"/>
      </rPr>
      <t xml:space="preserve">   </t>
    </r>
  </si>
  <si>
    <r>
      <t>（</t>
    </r>
    <r>
      <rPr>
        <b/>
        <sz val="12"/>
        <rFont val="Times New Roman"/>
        <family val="1"/>
      </rPr>
      <t>23</t>
    </r>
    <r>
      <rPr>
        <b/>
        <sz val="12"/>
        <rFont val="宋体"/>
        <family val="0"/>
      </rPr>
      <t>）伟星红、蓝导线管</t>
    </r>
    <r>
      <rPr>
        <b/>
        <sz val="12"/>
        <rFont val="Times New Roman"/>
        <family val="1"/>
      </rPr>
      <t xml:space="preserve">                                                                              </t>
    </r>
    <r>
      <rPr>
        <b/>
        <sz val="12"/>
        <rFont val="宋体"/>
        <family val="0"/>
      </rPr>
      <t>（2</t>
    </r>
    <r>
      <rPr>
        <b/>
        <sz val="12"/>
        <rFont val="Times New Roman"/>
        <family val="1"/>
      </rPr>
      <t>4</t>
    </r>
    <r>
      <rPr>
        <b/>
        <sz val="12"/>
        <rFont val="宋体"/>
        <family val="0"/>
      </rPr>
      <t>）</t>
    </r>
    <r>
      <rPr>
        <b/>
        <sz val="12"/>
        <rFont val="Times New Roman"/>
        <family val="1"/>
      </rPr>
      <t xml:space="preserve"> </t>
    </r>
    <r>
      <rPr>
        <b/>
        <sz val="12"/>
        <rFont val="宋体"/>
        <family val="0"/>
      </rPr>
      <t>伟星水管或日丰水管</t>
    </r>
    <r>
      <rPr>
        <b/>
        <sz val="12"/>
        <rFont val="Times New Roman"/>
        <family val="1"/>
      </rPr>
      <t xml:space="preserve">   </t>
    </r>
  </si>
  <si>
    <t>零星维修工程方案预算表</t>
  </si>
  <si>
    <t>业    主:　                      　　　　　　　　　　　             施工地址：</t>
  </si>
  <si>
    <t xml:space="preserve">施工单位:湖南卓泰防水工程有限公司　　　　　　　　　                  电    话:（张友）13875934863 </t>
  </si>
  <si>
    <t>序号</t>
  </si>
  <si>
    <t>项   目   名   称</t>
  </si>
  <si>
    <t>主要材质及施工工艺说明</t>
  </si>
  <si>
    <t>单位</t>
  </si>
  <si>
    <t>工程量</t>
  </si>
  <si>
    <t>单       价</t>
  </si>
  <si>
    <t>合  计</t>
  </si>
  <si>
    <t>材料费</t>
  </si>
  <si>
    <t>人工费</t>
  </si>
  <si>
    <t>A</t>
  </si>
  <si>
    <t>制作部分</t>
  </si>
  <si>
    <t>一</t>
  </si>
  <si>
    <t>屋面防水</t>
  </si>
  <si>
    <t xml:space="preserve"> </t>
  </si>
  <si>
    <t>㎡</t>
  </si>
  <si>
    <t>小计</t>
  </si>
  <si>
    <t>B</t>
  </si>
  <si>
    <t>零星费用</t>
  </si>
  <si>
    <t>垃圾下楼</t>
  </si>
  <si>
    <t>项</t>
  </si>
  <si>
    <t>材料上楼搬运费</t>
  </si>
  <si>
    <t>垃圾清理运输费</t>
  </si>
  <si>
    <t>小    计</t>
  </si>
  <si>
    <t>C</t>
  </si>
  <si>
    <t>设计费</t>
  </si>
  <si>
    <t>无</t>
  </si>
  <si>
    <t>D</t>
  </si>
  <si>
    <t>工程直接费</t>
  </si>
  <si>
    <t>A+B制安合计+零星费用</t>
  </si>
  <si>
    <t>E</t>
  </si>
  <si>
    <t>工程管理费</t>
  </si>
  <si>
    <t>（工程管理人员工资、交通费用、办公费）</t>
  </si>
  <si>
    <t>F</t>
  </si>
  <si>
    <t>税金</t>
  </si>
  <si>
    <t>G</t>
  </si>
  <si>
    <t>工程总造价</t>
  </si>
  <si>
    <t>工程总造价（大写）</t>
  </si>
  <si>
    <t>业    主:　　　　　　　　　　　　　　　　　                            施工地址：</t>
  </si>
  <si>
    <r>
      <t>公司地址:　娄底市娄星北路大汉建材城（原大汉集团）二楼　　　　　　　　　</t>
    </r>
    <r>
      <rPr>
        <sz val="12"/>
        <rFont val="宋体"/>
        <family val="0"/>
      </rPr>
      <t>电</t>
    </r>
    <r>
      <rPr>
        <sz val="12"/>
        <rFont val="宋体"/>
        <family val="0"/>
      </rPr>
      <t xml:space="preserve">    </t>
    </r>
    <r>
      <rPr>
        <sz val="12"/>
        <rFont val="宋体"/>
        <family val="0"/>
      </rPr>
      <t>话:</t>
    </r>
    <r>
      <rPr>
        <sz val="12"/>
        <rFont val="宋体"/>
        <family val="0"/>
      </rPr>
      <t>0738-6793777</t>
    </r>
  </si>
  <si>
    <t>其中材料费</t>
  </si>
  <si>
    <t>其中人工费</t>
  </si>
  <si>
    <t>打墙</t>
  </si>
  <si>
    <t>打墙（全打）</t>
  </si>
  <si>
    <t>打墙（半打）</t>
  </si>
  <si>
    <t>砌墙(240)</t>
  </si>
  <si>
    <t>不含墙面抹灰</t>
  </si>
  <si>
    <t>砌墙(120)</t>
  </si>
  <si>
    <t>批门洞</t>
  </si>
  <si>
    <t>1、基层处理、设置标筋、阳角找方；2、国标32.5#水泥、中砂，1：2.5水泥砂浆分层找平。</t>
  </si>
  <si>
    <t>m</t>
  </si>
  <si>
    <t>墙面抹灰</t>
  </si>
  <si>
    <t>1、基层处理、设置标筋、阳角找方；2、国标32.5#水泥、中砂，1：2.5水泥砂浆分层找平、刮杠刮平、压实、收光；3、按实际抹灰面积计算，计量单位㎡；4、厚度超过30mm时应采取加强措施，费用另计。</t>
  </si>
  <si>
    <t>阳台凿除原有粉沙</t>
  </si>
  <si>
    <t>因原有粉沙已压光，墙砖无法铺贴。（含二次粉沙）</t>
  </si>
  <si>
    <t>原墙体抽缝</t>
  </si>
  <si>
    <t>混凝土预制楼板</t>
  </si>
  <si>
    <t>现浇钢筋砼楼梯</t>
  </si>
  <si>
    <t>不含楼梯扶手踏步装饰</t>
  </si>
  <si>
    <t>现浇钢筋砼楼板</t>
  </si>
  <si>
    <t>过梁</t>
  </si>
  <si>
    <t>二</t>
  </si>
  <si>
    <t>水电、防水</t>
  </si>
  <si>
    <t>（卫生间防水需做两次找平预算，底部做两次防水预算。）</t>
  </si>
  <si>
    <t>地面防水处理</t>
  </si>
  <si>
    <t>1、专业防水公司按设计要求施工；2、使用高档防水、防腐密封涂料；3、施工方法：底层按卫生间坡度做第一次找平。在墙角、管道根部易渗水部位做附加层，由里向外涂刷一遍，待涂层干燥后，再涂刷第二遍，涂刷方向与第一遍垂直。4、工程量按展开面积计算(厨房墙面300mm高，卫生间墙面靠衣柜面与装花洒面做1800mm.其他300mm，公卫挖空回填二次防水。)，计算单位㎡。</t>
  </si>
  <si>
    <t>屋面防水处理</t>
  </si>
  <si>
    <t>柜背部防潮</t>
  </si>
  <si>
    <r>
      <t>1</t>
    </r>
    <r>
      <rPr>
        <sz val="9"/>
        <rFont val="宋体"/>
        <family val="0"/>
      </rPr>
      <t>、刷聚脂底漆后贴防潮膜。</t>
    </r>
    <r>
      <rPr>
        <sz val="9"/>
        <rFont val="Times New Roman"/>
        <family val="1"/>
      </rPr>
      <t>2</t>
    </r>
    <r>
      <rPr>
        <sz val="9"/>
        <rFont val="宋体"/>
        <family val="0"/>
      </rPr>
      <t>、工程量按平面实际面积计算，计算单位㎡。</t>
    </r>
  </si>
  <si>
    <t>门套防潮处理</t>
  </si>
  <si>
    <t>1、刷聚脂底漆后贴防潮膜。2、工程量按平面实际面积计算，计算单位㎡。</t>
  </si>
  <si>
    <t>卫生间挖空</t>
  </si>
  <si>
    <t>炉渣回填</t>
  </si>
  <si>
    <t>炉渣回填。</t>
  </si>
  <si>
    <t>强电改造(全改)</t>
  </si>
  <si>
    <t>1、按功能布局电线路的安装与牵移；主线路、电力增容、入户开关位置重布、改装；不含灯具、洁具、电气安装。2、挫线槽、穿线管连接水泥砂浆，安装开关插座面板。3、含恒辉电线。4、线路安装电线、智能线、开关、插座、面板强弱电配电箱及线位电器用品业主自购。5、包括伟星红蓝导线管及辅材。工程面积按套内面积计算。</t>
  </si>
  <si>
    <t>弱电预埋施工</t>
  </si>
  <si>
    <t>含套管网络线，电话线，电视线，工程量面积按套内面积计算</t>
  </si>
  <si>
    <t>开挖线槽，管槽，线盒</t>
  </si>
  <si>
    <t>人工开槽布管,工程量面积按套内面积计算</t>
  </si>
  <si>
    <t>回补线槽、管槽、线盒</t>
  </si>
  <si>
    <t>1、开槽处洒水，后用1:3水泥砂浆回补管线槽2、墙体打拆后饰面抹灰回补另计价格3、若强电与弱电要求隔开150mm以上分别开槽，则按整套房屋套内面积加收1元/m²4、工程量按整套房屋套内面积计算</t>
  </si>
  <si>
    <t>水路全房改造</t>
  </si>
  <si>
    <t>1、入水管按功能布局布装入墙、暗装，壁挂小件洁具用品安装；2、业主自购配置洁具件暗装另记；水管主材业主自购（阳台按半间计算）3、伟星或日丰水管及辅材。业主提供总水阀，气阀，气表头子，煤气管。</t>
  </si>
  <si>
    <t>蹲便器安装</t>
  </si>
  <si>
    <t>三</t>
  </si>
  <si>
    <t>泥工</t>
  </si>
  <si>
    <t>（注意：报价只含本预算范围以内的报价，其他成品，特殊工艺按施工工艺报价。）</t>
  </si>
  <si>
    <t>地面水泥沙浆找平</t>
  </si>
  <si>
    <t>1、清理基层、确定水平高度、设置标筋。2、国标32.5水泥中砂，1：2.5水泥砂浆分层找平、刮杠刮平、压实、收光。3、按实际找平面积计算，计量单位㎡。4、平均厚度超过30mm时费用增加另计，每增加10mm按5元/㎡收取费用。</t>
  </si>
  <si>
    <t>对墙面的基层打底</t>
  </si>
  <si>
    <t>1、清理基层、确定水平高度、设置标筋。2、国标32.5水泥中砂，1：2.5水泥砂浆分层找平、刮杠刮平、压实、收光。3、按实际找平面积计算，计量单位㎡。4、平均厚度超过20mm时费用增加另计，每增加10mm按3元/㎡收取费用。</t>
  </si>
  <si>
    <t>1000*1000地砖铺贴</t>
  </si>
  <si>
    <r>
      <t>1、清理基层，打平水、确定水平高度、拉十字线、预排；2、国标32.5水泥中砂，1：3水泥砂浆铺贴、白水泥勾缝、清理净面。3、按地砖实铺面积计算，计量单位㎡。4、平均厚度超过5cm费用增加另计，每增加10mm按5元/m²收取费用。5、不含地砖、专用勾缝剂费用。(</t>
    </r>
    <r>
      <rPr>
        <sz val="9"/>
        <color indexed="10"/>
        <rFont val="宋体"/>
        <family val="0"/>
      </rPr>
      <t>不含主材,勾缝另加8元/㎡，斜贴另加8元/㎡，拼花另加20元)</t>
    </r>
  </si>
  <si>
    <t>800*800地砖铺贴</t>
  </si>
  <si>
    <r>
      <t>1、清理基层，打平水、确定水平高度、拉十字线、预排。2、国标32.5水泥中砂，1：3水泥砂浆铺贴、白水泥勾缝、清理净面。3、按地砖实铺面积计算，计量单位㎡。4、平均厚度超过5cm费用增加另计，每增加10mm按5元/m²收取费用。5、不含地砖、专用勾缝剂费用。</t>
    </r>
    <r>
      <rPr>
        <sz val="9"/>
        <color indexed="10"/>
        <rFont val="宋体"/>
        <family val="0"/>
      </rPr>
      <t>(不含主材,勾缝另加8元/㎡，斜贴另加8元/㎡,拼花另加20元）</t>
    </r>
  </si>
  <si>
    <t>800*800瓷砖踢脚线</t>
  </si>
  <si>
    <t>1、国标32.5水泥砂浆铺贴，人工凿墙粘贴。</t>
  </si>
  <si>
    <t>600*600地砖铺贴</t>
  </si>
  <si>
    <r>
      <t>1、清理基层，打平水、确定水平高度、拉十字线、预排。2、国标32.5水泥中砂，1：3水泥砂浆铺贴、白水泥勾缝、清理净面。3、按地砖实铺面积计算，计量单位㎡。4、平均厚度超过5cm费用增加另计，每增加10mm按5元/m²收取费用。5、不含地砖、专用勾缝剂费用。</t>
    </r>
    <r>
      <rPr>
        <sz val="9"/>
        <color indexed="10"/>
        <rFont val="宋体"/>
        <family val="0"/>
      </rPr>
      <t>(不含主材,勾缝另加8元/㎡，斜贴另加8元/㎡,拼花另加20元)</t>
    </r>
  </si>
  <si>
    <t>地面铺地砖（300*300）</t>
  </si>
  <si>
    <t>墙面贴砖（300*600或300*450）</t>
  </si>
  <si>
    <r>
      <t>1、清理基层、放线、定位、预排；浸泡墙砖。2、国标32.5水泥、素水泥加胶铺贴清理净面。3、按墙砖实贴面积计算，计量单位㎡。</t>
    </r>
    <r>
      <rPr>
        <sz val="9"/>
        <color indexed="10"/>
        <rFont val="宋体"/>
        <family val="0"/>
      </rPr>
      <t>（不含主材、留缝铺贴，勾缝另加8元/㎡，斜贴另加8元/㎡，贴花工艺另加20元/m²，阳角做切角另加30元/m。）</t>
    </r>
  </si>
  <si>
    <t>墙面砖铺贴（等于或小于150*150规格墙砖、文化石）</t>
  </si>
  <si>
    <r>
      <t>1、清理基层、放线、定位、预排、浸泡墙砖。2、国标32.5水泥粘贴、清理净面。3、按墙砖实贴面积计算，计量单位㎡。4、</t>
    </r>
    <r>
      <rPr>
        <sz val="9"/>
        <color indexed="10"/>
        <rFont val="宋体"/>
        <family val="0"/>
      </rPr>
      <t>（不含主材、留缝铺贴，勾缝另加8元/㎡，斜贴另加20元/㎡）</t>
    </r>
  </si>
  <si>
    <t>专用勾缝剂沟缝</t>
  </si>
  <si>
    <t>1、清缝。2、专用沟缝剂沟缝，(沟缝剂业主自购）清理净面。3、按实际缝长延长米计算，计量单位m。</t>
  </si>
  <si>
    <t>墙面瓷砖点挂</t>
  </si>
  <si>
    <r>
      <t>用膨胀螺丝和专用胶粘贴固定，用水泥浆灌满，</t>
    </r>
    <r>
      <rPr>
        <sz val="9"/>
        <color indexed="10"/>
        <rFont val="宋体"/>
        <family val="0"/>
      </rPr>
      <t>（不含主材、留缝铺贴，勾缝另加8元/㎡）</t>
    </r>
  </si>
  <si>
    <t>地面大理石（加工地板）拼花</t>
  </si>
  <si>
    <t>1、清理基层、预排。2、国标32.5#水泥、中砂，1：3水泥砂浆铺贴、清理净面、上蜡抛光。3、大理石拼花部分按实贴面积计算，计量单位㎡。4、不含成品大理石拼花费用。</t>
  </si>
  <si>
    <t>踏步大理石（花岗石）铺贴</t>
  </si>
  <si>
    <t>1、清理基层、预排。2、国标32.5#水泥、中砂，1：3水泥砂浆铺贴、清理净面、上蜡抛光。3、花岗石部分按实贴面积计算，计量单位㎡。4、不含成品花岗石费用。</t>
  </si>
  <si>
    <t>级</t>
  </si>
  <si>
    <t>烟道改造</t>
  </si>
  <si>
    <t>1、挂钢丝网，水泥沙子。</t>
  </si>
  <si>
    <t>门窗沿边铺贴</t>
  </si>
  <si>
    <r>
      <t>1、清理基层、放线、定位、预排；浸泡墙砖。2、国标32.5水泥、素水泥加胶铺贴清理净面。3、按墙砖实贴面积计算，计量单位㎡。</t>
    </r>
    <r>
      <rPr>
        <sz val="9"/>
        <color indexed="10"/>
        <rFont val="宋体"/>
        <family val="0"/>
      </rPr>
      <t>（复式是平层的两倍，别墅是复式的两倍）</t>
    </r>
  </si>
  <si>
    <t>户</t>
  </si>
  <si>
    <t>马赛克铺贴</t>
  </si>
  <si>
    <t>1、清理基层，用1：3水泥砂浆打底。2、抹2mm厚粘结层，将马赛克底面朝上，再其缝中刮上一层水泥砂浆，对准位置粘贴到基层上，拍实压平。3、用水湿润揭纸、拔缝，用同色水泥浆将缝填满，清理表面、保养。4、按马赛克实贴面积计算，计量单位㎡。5、不含马赛克、专用勾缝剂费用。</t>
  </si>
  <si>
    <t>鹅卵石铺贴</t>
  </si>
  <si>
    <t>主材业主自购，含水泥，河沙</t>
  </si>
  <si>
    <t>马赛克铺贴(拼花)</t>
  </si>
  <si>
    <t>波导线</t>
  </si>
  <si>
    <t>国标32.5水泥中砂铺贴。（不含主材，按延长米计算。）</t>
  </si>
  <si>
    <t>大理石门套铺贴</t>
  </si>
  <si>
    <t>1、清理基层。2、国标海螺32.5海螺水泥、中沙，1：3水泥砂浆铺贴，清理净面、上蜡抛光。3、不含成品大理石费用。</t>
  </si>
  <si>
    <t>门槛大理石</t>
  </si>
  <si>
    <t>1、清理基层。2、国标海螺32.5海螺水泥、中沙，1：3水泥砂浆铺贴，清理净面、上蜡抛光。3、不足1米按1米计算，计量单位m。4、不含成品大理石门槛石费用。</t>
  </si>
  <si>
    <t>窗台大理石</t>
  </si>
  <si>
    <t>国标32.5水泥中砂铺贴。（不含石材）</t>
  </si>
  <si>
    <t>墙面砖开角</t>
  </si>
  <si>
    <t>墙面砖铝质收口条包角</t>
  </si>
  <si>
    <t>铝质条收口。（不含铝质收口条）。</t>
  </si>
  <si>
    <t>橱柜</t>
  </si>
  <si>
    <r>
      <t>600*600地砖双面立板，铝合金边框，砼台面基层铺大理石。</t>
    </r>
    <r>
      <rPr>
        <sz val="9"/>
        <color indexed="10"/>
        <rFont val="宋体"/>
        <family val="0"/>
      </rPr>
      <t>（不含大理石、瓷片、柜门。）</t>
    </r>
  </si>
  <si>
    <t>包下水管</t>
  </si>
  <si>
    <t>外购成品预制板或红机砖坎砌，水泥砂浆粘找平，不含饰面层。正面投影宽度超过300mm算两根。</t>
  </si>
  <si>
    <t>根</t>
  </si>
  <si>
    <t>四</t>
  </si>
  <si>
    <t>木工</t>
  </si>
  <si>
    <t>石膏板天棚吊顶(平面)</t>
  </si>
  <si>
    <t>1、定位、放线调整、固定轻钢龙骨骨架。2、双层石膏板自攻螺钉封面，钉距不超过200㎜，接缝处倒边成V字形。3、工程量按展开面积计算，计算单位㎡。</t>
  </si>
  <si>
    <t>纸面石膏板造形吊顶（叠级）</t>
  </si>
  <si>
    <t>1、定位、放线调整轻钢龙骨主龙骨600间距均布，次龙骨300间距均布。2、双层石膏板自攻螺钉封面，钉距不超过200㎜，接缝处倒边成V字形。石膏灰填缝、细布条封缝(不含批灰、涂料、布线)。小面积造价系数乘2。3、木龙骨刷防火涂料费用另计,工程量按展开面积计算。</t>
  </si>
  <si>
    <t>杉木板吊顶</t>
  </si>
  <si>
    <t>电视背景</t>
  </si>
  <si>
    <r>
      <t>专业艺术造型。</t>
    </r>
    <r>
      <rPr>
        <sz val="9"/>
        <color indexed="10"/>
        <rFont val="宋体"/>
        <family val="0"/>
      </rPr>
      <t>（详见施工图,根据材料的不同变动价格，此基价是以9厘板与大芯板结合为基层，石膏板刷墙漆饰面。如用别的材料价格另计。）</t>
    </r>
  </si>
  <si>
    <t>沙发背景</t>
  </si>
  <si>
    <t>单包门套</t>
  </si>
  <si>
    <t>1、E0级18厘大芯板和12厘夹板打底，饰面板饰面，实木线条收口。2、门套限宽300㎜内，门套线限宽60㎜内。3、工程量按延长米计算，计算单位m。</t>
  </si>
  <si>
    <t>双面门套</t>
  </si>
  <si>
    <t>推拉门套</t>
  </si>
  <si>
    <t>饰面平板门扇</t>
  </si>
  <si>
    <r>
      <t>1、E0级18厘大芯板开条，两面封9厘板，饰面板饰面，实木线条收口。2、含门、合页、门碰，不含门锁及拉手。3、门页规格2000㎜*860㎜以内。4、造型和其它装饰饰件</t>
    </r>
    <r>
      <rPr>
        <sz val="9"/>
        <color indexed="10"/>
        <rFont val="宋体"/>
        <family val="0"/>
      </rPr>
      <t>（不含不锈钢条、玻璃等）6、工程量按扇计算，计算单位扇。</t>
    </r>
  </si>
  <si>
    <t>扇</t>
  </si>
  <si>
    <t>木制推拉门</t>
  </si>
  <si>
    <t>1、E0级15厘大芯板结构,5厘板底，饰面板饰面、实木线条收口。2、不含吊轨、吊轮、玻璃或其它装饰品。3、工程量按平面面积计算，计算单位㎡</t>
  </si>
  <si>
    <t>樘</t>
  </si>
  <si>
    <t>木制推拉门付窗</t>
  </si>
  <si>
    <t>1、E0级15厘大芯板结构,5厘板底，饰面板饰面、实木线条收口。2、不含吊轨、吊轮、玻璃或其它装饰品</t>
  </si>
  <si>
    <t>包窗套(双面）</t>
  </si>
  <si>
    <t>包窗套(窗套线安装）</t>
  </si>
  <si>
    <t>鞋柜(350㎜厚内，无门）</t>
  </si>
  <si>
    <t>1、E0级18厘大芯板制作柜体，9厘板背板，柜内贴里板。饰面板饰面，实木线条收口。2、柜体限深度350㎜内。3、柜内18厘大芯板帖里板.4、工程量按平面实际面积计算，计算单位㎡。</t>
  </si>
  <si>
    <t>电脑桌（悬空柜体无门）</t>
  </si>
  <si>
    <t>1、E0级18厘大芯板台面，饰面板饰面，实木线条收口。2、含抽屉2个以内、电脑键盘架。3、台面限宽550㎜以内。</t>
  </si>
  <si>
    <t>电脑桌（柜体）</t>
  </si>
  <si>
    <t>1、E0级18厘大芯板制作柜体，9厘板背板。饰面板饰面，实木线条收口。2、柜体限宽600㎜内。3、不含柜门。4、油漆工程量按平面实际面积计算，计算单位m。</t>
  </si>
  <si>
    <t>电视柜(挑板式)</t>
  </si>
  <si>
    <t>1、E0级18厘大芯板制作柜体。饰面板饰面，实木线条收口。2、限高100㎜内，限深度450㎜内。3、工程量按实际延长米计算，计算单位m。角钢加固另计35元/个。</t>
  </si>
  <si>
    <t>电视柜（无门）</t>
  </si>
  <si>
    <t>1、E0级18厘大芯板制作柜体，9厘板背板。饰面板饰面，实木线条收口。2、柜体限厚450㎜内。3、工程量按平面实际面积计算，计算单位m。</t>
  </si>
  <si>
    <t>电视矮柜（无门）</t>
  </si>
  <si>
    <t>1、E0级18厘大芯板制作柜体，9厘板背板。饰面板饰面、实木线条收口。2、柜体限厚600㎜内。3、不含柜门。</t>
  </si>
  <si>
    <t>书架</t>
  </si>
  <si>
    <t>1、E0级18厘大芯板制作架体。饰面板饰面，实木线条收口。2、柜体限厚300㎜内。3、工程量按平面实际面积计算，计算单位m²。</t>
  </si>
  <si>
    <t>木质层板</t>
  </si>
  <si>
    <t>1、E0级18厘大芯板制作架体。饰面板饰面，实木线条收口。2、层板限厚300mm内。3、工程量按平面实际面积计算，计算单位m。</t>
  </si>
  <si>
    <t>书柜（无门）</t>
  </si>
  <si>
    <t>1、E0级18厘大芯板制作柜体，9厘板背板。饰面板饰面、实木线条收口。2、不含柜门、其它成品装饰。柜体限厚300㎜内。3、工程量按平面实际面积计算，计算单位㎡。</t>
  </si>
  <si>
    <t>酒柜（无门）</t>
  </si>
  <si>
    <t>1、E0级18厘大芯板制作柜体，9厘板背板。饰面板饰面、实木线条收口。2、不含柜门、其它成品装饰。3、柜体限厚300㎜内。工程量按平面实际面积计算，计算单位㎡。</t>
  </si>
  <si>
    <t>大衣柜（无门）</t>
  </si>
  <si>
    <t>1、E0级18厘大芯板制作柜体，9厘板背板。饰面板饰面，实木线条或铝制线条收口，2、不含挂裤架、挂衣杆、柜门。柜体限厚650㎜内。3、每个衣柜只含抽屉2个，每增加1个加收100元。4、工程量按平面实际面积计算，计算单位㎡。</t>
  </si>
  <si>
    <t>衣帽间衣柜（无门）</t>
  </si>
  <si>
    <t>1、E0级18厘大芯板制作柜体，9厘板背板。实木线条或铝制线条收口，2、不含挂裤架、挂衣杆、柜门，柜体限厚550㎜内。3、每个衣柜只含抽屉2个，每增加1个加收100元。4、工程量按平面实际面积计算，计算单位㎡。</t>
  </si>
  <si>
    <t>储物柜（无门）</t>
  </si>
  <si>
    <t>1、E0级18厘大芯板制作柜体，9厘板背板。实木线条或铝制线条收口，2、不含挂裤架、挂衣杆、柜门。柜体限厚600㎜内。3、每个储物柜只含抽屉2个，每增加1个加收100元。4、工程量按平面实际面积计算，计算单位㎡。</t>
  </si>
  <si>
    <t>吊柜（无门）</t>
  </si>
  <si>
    <t>1、E0级18厘大芯板制作柜体，9厘板背板。实木线条或铝制线条收口，柜体限厚350㎜内。2、不含柜门，工程量按平面实际面积计算，计算单位㎡。</t>
  </si>
  <si>
    <t>窗帘盒</t>
  </si>
  <si>
    <t>E0级18厘大芯板框架结构，石膏板饰面。</t>
  </si>
  <si>
    <t>石膏板封平</t>
  </si>
  <si>
    <t>轻钢龙骨骨架或木龙骨骨架间距400*400，9厘石膏板面层，不含乳胶漆.</t>
  </si>
  <si>
    <t>木龙骨架大芯板地台(150mm内)</t>
  </si>
  <si>
    <t>1、30*40木龙骨基础，15厘大芯板铺面。2、限150㎜高内。</t>
  </si>
  <si>
    <t>木龙骨架大芯板地台(500mm内)</t>
  </si>
  <si>
    <t>1、30*40木龙骨基础，15厘大芯板铺面。2、限500㎜高内。</t>
  </si>
  <si>
    <t>杉木板地台(150mm内)</t>
  </si>
  <si>
    <r>
      <t>1</t>
    </r>
    <r>
      <rPr>
        <sz val="9"/>
        <rFont val="宋体"/>
        <family val="0"/>
      </rPr>
      <t>、30*50木龙骨架上铺杉木板面层。限150㎜高内。</t>
    </r>
  </si>
  <si>
    <t>实木地板，木龙骨找平</t>
  </si>
  <si>
    <t>1、30*40木龙骨基础。2、限150㎜高内。</t>
  </si>
  <si>
    <t>石膏板轻钢龙骨隔墙单面（95mm厚墙）</t>
  </si>
  <si>
    <r>
      <t>1、轻钢龙骨架网间间距300*300，9厘板底板双面石膏板面层</t>
    </r>
    <r>
      <rPr>
        <sz val="9"/>
        <color indexed="10"/>
        <rFont val="宋体"/>
        <family val="0"/>
      </rPr>
      <t>（增加隔音棉增加15元/㎡)</t>
    </r>
    <r>
      <rPr>
        <sz val="9"/>
        <rFont val="宋体"/>
        <family val="0"/>
      </rPr>
      <t>。2、工程量按平面实际面积计算，计算单位㎡。</t>
    </r>
  </si>
  <si>
    <t>石膏板轻钢龙骨隔墙双面（240mm厚墙）</t>
  </si>
  <si>
    <r>
      <t>1、双层轻钢龙骨架网间间距300*300，9厘板底板双面石膏板面层</t>
    </r>
    <r>
      <rPr>
        <sz val="9"/>
        <color indexed="10"/>
        <rFont val="宋体"/>
        <family val="0"/>
      </rPr>
      <t>（增加隔音棉增加15元/㎡)</t>
    </r>
    <r>
      <rPr>
        <sz val="9"/>
        <rFont val="宋体"/>
        <family val="0"/>
      </rPr>
      <t>。2、工程量按平面实际面积计算，计算单位㎡。</t>
    </r>
  </si>
  <si>
    <t>造型层板</t>
  </si>
  <si>
    <t>1、E0级18厘大芯板打底，饰面板饰面，实木线条收口。2、限宽300㎜内(按延长米计算)。3、工程量按延长米计算，不带抽屉，计算单位m。</t>
  </si>
  <si>
    <t>饰面板制作木方柱装饰</t>
  </si>
  <si>
    <t>1、E0级18厘大芯板打底，饰面板面层。2、周长500㎜内。3、工程量按延长米计算，计算单位m。</t>
  </si>
  <si>
    <t>抽屉</t>
  </si>
  <si>
    <t>1、E0系列15厘大芯板框架，9厘板底板，含三节轨道；2、抽屉面板，饰面板饰面，实木线条收口。3、工程量按个计算，计算单位个。</t>
  </si>
  <si>
    <t>个</t>
  </si>
  <si>
    <t>鞋柜百叶柜门</t>
  </si>
  <si>
    <t>1、柜门15厘大芯板基层，饰面板饰面，实木线条收口，内饰里板，百叶式，含飞机合页，（宽500mm*1000mm以内，不含锁具、拉手）。2、工程量按页计算。（高度超过1200mm按2页计算）</t>
  </si>
  <si>
    <t>页</t>
  </si>
  <si>
    <t>平开门</t>
  </si>
  <si>
    <t>1、柜门15厘大芯板基层开槽，饰面板饰面，实木线条收口，内饰里板。含飞机合页，（宽400mm*800mm以内，不含锁具、拉手）。2、工程量按页计算。（超过400mm*800mm按2页计算）</t>
  </si>
  <si>
    <t>床1800*2000</t>
  </si>
  <si>
    <t>1、18厘大芯板打底，40mm*80mm木方作床方，饰面板饰面，实木线条收口。2、不含其它皮料或其它成品饰面。</t>
  </si>
  <si>
    <t>床1500*2000</t>
  </si>
  <si>
    <t>床靠背</t>
  </si>
  <si>
    <t>1、18厘大芯板或9厘板打底，饰面板饰面，实木线条收口。2、不含其它皮料或其它成品饰面。</t>
  </si>
  <si>
    <t>床背景软包</t>
  </si>
  <si>
    <t>1、15厘大芯板或9厘板打底。2、不含成品饰面板。3、按实际施工面积计算</t>
  </si>
  <si>
    <t>床头柜450*450</t>
  </si>
  <si>
    <t>1、18厘大芯板打底，9厘板制作背板，饰面板饰面，实木线条收口。2、含2个抽屉。</t>
  </si>
  <si>
    <t>五</t>
  </si>
  <si>
    <t>墙漆、油漆</t>
  </si>
  <si>
    <t>墙面、天棚找平</t>
  </si>
  <si>
    <t>水泥、石膏粉加胶水，弹线、基层局部找平。（门洞、窗洞减半，飘窗不减）计算单位㎡。（凡天棚或墙面的水平或垂直误差超过1cm的。根据需要用木龙骨石膏板封平，价格按石膏板天棚吊顶(平面)计算。另行变更通知业主。）</t>
  </si>
  <si>
    <t>墙面、天棚基层环保腻子灰（888）</t>
  </si>
  <si>
    <t>1、基层处理、弹线，石膏粉加801胶做阴阳角，黄墙绿地。2、石膏板螺钉点防锈漆，所有接缝处用白乳胶加石膏粉调制腻子补平后贴的确良布，满刮环保腻子打磨到平整为止。3、墙顶面空鼓处理、抹灰，费用另计。4、工程量按实际展开面积计算，（门洞、窗洞减半，飘窗不减）计算单位㎡。</t>
  </si>
  <si>
    <t>墙面、天棚墙漆</t>
  </si>
  <si>
    <t>1、检查基层，清理灰尘，贴纸胶带做防护保护。2、环保漆底漆滚涂一遍，面漆滚涂一遍（滚涂，如客户要求喷涂，材料费增加3元/㎡、人工费增加1.5元/㎡）。3、工程量按实际展开面积计算，（门洞、窗洞减半，飘窗不减）计算单位㎡。4、不含调色费。</t>
  </si>
  <si>
    <t>墙面贴尼龙网</t>
  </si>
  <si>
    <t>水泥石膏粉胶水基层找平，</t>
  </si>
  <si>
    <t>墙面贴钢丝网</t>
  </si>
  <si>
    <t>刷清漆</t>
  </si>
  <si>
    <r>
      <t>1、基层清理，刷底漆两遍。2、补钉眼打磨刷底漆一遍。3、打磨后刷面漆一遍再打磨刷最后一道面漆。4、成品保护。5、工程量按实际展开面积*1.03计算，计算单位㎡。</t>
    </r>
    <r>
      <rPr>
        <sz val="9"/>
        <color indexed="10"/>
        <rFont val="宋体"/>
        <family val="0"/>
      </rPr>
      <t>（木格、花板油漆按投影面积的2倍计算）</t>
    </r>
  </si>
  <si>
    <t>喷有色漆</t>
  </si>
  <si>
    <r>
      <t>1、基层清理，刷封闭底漆。2、原子灰补缝干后打磨，再满批一遍腻子干后打磨见底，喷底漆一遍后打磨再喷底漆。3、打磨后喷面漆一遍再打磨再喷面漆。4、成品保护。5、工程量按实际展开面积*1.03计算，计算单位㎡。</t>
    </r>
    <r>
      <rPr>
        <sz val="9"/>
        <color indexed="10"/>
        <rFont val="宋体"/>
        <family val="0"/>
      </rPr>
      <t>（木格、花板油漆按投影面积的2倍计算）</t>
    </r>
  </si>
  <si>
    <t>擦色漆</t>
  </si>
  <si>
    <r>
      <t>1、基层清理，刷底漆1遍。2、补钉眼打磨刮腻子。3、打磨后擦色刷一道面漆打磨喷面漆。4、成品保护。5、工程量按实际展开面积*1.03计算，计算单位㎡。</t>
    </r>
    <r>
      <rPr>
        <sz val="9"/>
        <color indexed="10"/>
        <rFont val="宋体"/>
        <family val="0"/>
      </rPr>
      <t>（木格、花板油漆按投影面积的2倍计算）</t>
    </r>
  </si>
  <si>
    <t>六</t>
  </si>
  <si>
    <t>基本部分</t>
  </si>
  <si>
    <t>墙漆调色</t>
  </si>
  <si>
    <t>色精及人工.超过三种颜色+80元/种。</t>
  </si>
  <si>
    <t>防开裂处理</t>
  </si>
  <si>
    <t>平面户型200元/户，如复式，别墅每户增收450元</t>
  </si>
  <si>
    <t>空调厨房开孔</t>
  </si>
  <si>
    <t>按50元/个收取费用。</t>
  </si>
  <si>
    <t>制安材料运输费用</t>
  </si>
  <si>
    <t>按工程直接费的1%计算，指我方材料运输至施工现场,不含业主自购材料运输。</t>
  </si>
  <si>
    <t>材料上楼费用</t>
  </si>
  <si>
    <t>按工程直接费的2%计算，五楼以上按工程直接费的3%计算。电梯房则按工程直接费的2%计算,指我方材料搬运至施工现场,不含业主自购材料搬运。</t>
  </si>
  <si>
    <t>垃圾清运费用</t>
  </si>
  <si>
    <r>
      <t>楼梯房按工程直接费的1.5%计算，五楼以上按工程直接费的2%计算。电梯房则按工程直接费的1.2%计算，垃圾清运费指从施工现场袋装运到小区指定堆放点的费用，与小区收取的垃圾费无关，若垃圾外运则业主须另支付。</t>
    </r>
    <r>
      <rPr>
        <sz val="9"/>
        <color indexed="10"/>
        <rFont val="宋体"/>
        <family val="0"/>
      </rPr>
      <t>（不含旧房改造垃圾）</t>
    </r>
  </si>
  <si>
    <t>成品保护</t>
  </si>
  <si>
    <t>按工程直接费的1%计算。</t>
  </si>
  <si>
    <t>.</t>
  </si>
  <si>
    <t>A×10%（工程管理人员工资、交通费用、办公费）</t>
  </si>
  <si>
    <t>按设计师收费标准收取费用。</t>
  </si>
  <si>
    <t>税前工程总造价</t>
  </si>
  <si>
    <t>A+B+C（如业主需要开据税票,则按工程总造价5.84%收取税金）</t>
  </si>
  <si>
    <t>本预算从2013年4月8日执行</t>
  </si>
  <si>
    <t>以下文字不予打印</t>
  </si>
  <si>
    <t>注明：水电工程：应控制强弱电的点位</t>
  </si>
  <si>
    <t xml:space="preserve">        泥水工程：对地面、墙面的拼花，留缝，斜贴等特殊工艺严格按照施工工艺报价。对厨房、卫生间的墙面铺贴注意收口处的施工与报价。对现场加工的瓷砖应做合理报价。电视墙的瓷砖铺贴人工为60元/m²（正贴）。注意：厨房、阳台的下层位置，需做找平预算，按厚度计价。</t>
  </si>
  <si>
    <t xml:space="preserve">        木制工程：对特殊工艺的施工应按照施工工艺合理的增加报价。对装饰成品（玻璃、生态木、雕花等）饰面的柜体、造型应按照市场价格合理的调动预算。</t>
  </si>
  <si>
    <t xml:space="preserve">        油漆涂料工程：应注意墙、顶面的水平是否相差太大，如有此种情况，应对墙面做一次水泥、河沙基层打底，基层打底价格为人工6元/m²，辅材5元/m²。对特殊工艺的油漆应按照市场价格合理的调动预算。</t>
  </si>
  <si>
    <t xml:space="preserve">        防水工程：应按照公司严格要求施工与预算报价，做两次地面找平和两次底部防水施工与预算。</t>
  </si>
  <si>
    <t xml:space="preserve">        预算制作人应严格按照公司预算模板制作预算，严格按照公司施工工艺施工，对漏项、价格、小计、施工说明等预算的错误做相应的罚款，因预算出现严重错误造成后果严重者，将对其制作预算者给予相关责任的处罚。（处罚事项根据实际情况定。）</t>
  </si>
  <si>
    <t>本预算以香港雪宝指节板为基价，如客户需香港雪宝生态板则乘1.2倍，如客户需兔宝宝指节板则乘1.1倍，如需兔宝宝生态板则乘1.3倍.</t>
  </si>
  <si>
    <t xml:space="preserve">        三房两厅开关插座不得超于60位，四房两厅不得超于70位。每超过一位加50元。</t>
  </si>
  <si>
    <t>业主自购项目温馨提示(代购请另签代购协议）</t>
  </si>
  <si>
    <t>注：具体送货时间由项目经理通知业主</t>
  </si>
  <si>
    <t>材料</t>
  </si>
  <si>
    <t>品牌</t>
  </si>
  <si>
    <t>型号</t>
  </si>
  <si>
    <t>数量</t>
  </si>
  <si>
    <t>单价</t>
  </si>
  <si>
    <t>合计</t>
  </si>
  <si>
    <t>到货日期</t>
  </si>
  <si>
    <t>电线</t>
  </si>
  <si>
    <r>
      <t>恒飞</t>
    </r>
    <r>
      <rPr>
        <sz val="12"/>
        <rFont val="宋体"/>
        <family val="0"/>
      </rPr>
      <t>/金杯</t>
    </r>
  </si>
  <si>
    <t>1.5平方</t>
  </si>
  <si>
    <t>卷</t>
  </si>
  <si>
    <t>开工３日后选购</t>
  </si>
  <si>
    <t>2.5平方</t>
  </si>
  <si>
    <t>4平方</t>
  </si>
  <si>
    <t>6平方</t>
  </si>
  <si>
    <t>强电箱</t>
  </si>
  <si>
    <t>弱电箱</t>
  </si>
  <si>
    <t>水路总阀</t>
  </si>
  <si>
    <t>空气开关</t>
  </si>
  <si>
    <t>大理石</t>
  </si>
  <si>
    <t>m2</t>
  </si>
  <si>
    <t>开工３-7日后选购</t>
  </si>
  <si>
    <t>墙/地砖</t>
  </si>
  <si>
    <t>来德利</t>
  </si>
  <si>
    <t>800*800</t>
  </si>
  <si>
    <t>600*600</t>
  </si>
  <si>
    <t>300*450</t>
  </si>
  <si>
    <t>300*600</t>
  </si>
  <si>
    <t>300*300</t>
  </si>
  <si>
    <t>踢脚线</t>
  </si>
  <si>
    <t>电视背景墙</t>
  </si>
  <si>
    <t>开工３-7日后选购，订货期7-20天</t>
  </si>
  <si>
    <t>铝合金厨卫门</t>
  </si>
  <si>
    <t>优之雅</t>
  </si>
  <si>
    <t>套</t>
  </si>
  <si>
    <t>隔断门</t>
  </si>
  <si>
    <t>推拉门</t>
  </si>
  <si>
    <t>洁具</t>
  </si>
  <si>
    <t>泰陶</t>
  </si>
  <si>
    <t>蹲便器，水箱</t>
  </si>
  <si>
    <t>开工3-7日后，订货期7-15天</t>
  </si>
  <si>
    <t>地漏</t>
  </si>
  <si>
    <t>开工3-7日后选购，订货期7-15天</t>
  </si>
  <si>
    <t>座便器</t>
  </si>
  <si>
    <t>洗菜盆</t>
  </si>
  <si>
    <t>只</t>
  </si>
  <si>
    <t>开工3-7日选购</t>
  </si>
  <si>
    <t>洗菜盆水龙头</t>
  </si>
  <si>
    <t>整体淋浴房</t>
  </si>
  <si>
    <t>淋浴水龙头</t>
  </si>
  <si>
    <t>普通龙头</t>
  </si>
  <si>
    <t>洗手盆水龙头</t>
  </si>
  <si>
    <t>毛巾架</t>
  </si>
  <si>
    <t>厕纸盒</t>
  </si>
  <si>
    <t>五金挂篮</t>
  </si>
  <si>
    <t>马桶刷</t>
  </si>
  <si>
    <t>晾衣架</t>
  </si>
  <si>
    <t>浴室柜</t>
  </si>
  <si>
    <t>环保灶</t>
  </si>
  <si>
    <t>台</t>
  </si>
  <si>
    <t>厨柜</t>
  </si>
  <si>
    <t>开工3-7日，瓷砖贴完后选购，订货期15-20天</t>
  </si>
  <si>
    <t>吊顶</t>
  </si>
  <si>
    <t>开工10-15日后选购，订货期7-15天</t>
  </si>
  <si>
    <t>实木成品门（含门套）</t>
  </si>
  <si>
    <t>嘉木丽家</t>
  </si>
  <si>
    <t>开工３-7日后选购，订货期40-50天</t>
  </si>
  <si>
    <t>成品楼梯</t>
  </si>
  <si>
    <t>柜门拉手等小五金件</t>
  </si>
  <si>
    <t>开工25-35日木工基本结束后后选购，现货</t>
  </si>
  <si>
    <t>门锁，门吸，合页</t>
  </si>
  <si>
    <t>雕花，玻璃</t>
  </si>
  <si>
    <t>泥工基本结束后选购</t>
  </si>
  <si>
    <t>实木地板</t>
  </si>
  <si>
    <t>丽车</t>
  </si>
  <si>
    <t>开工35-45日后选购，订货期7-15天</t>
  </si>
  <si>
    <t>实木踢脚线</t>
  </si>
  <si>
    <t>复合地板</t>
  </si>
  <si>
    <t>墙纸（含墙纸基膜）</t>
  </si>
  <si>
    <t>雅居</t>
  </si>
  <si>
    <t>开工45日油漆基本结束后选购，订货期3-7天</t>
  </si>
  <si>
    <t>墙布（含基膜）</t>
  </si>
  <si>
    <t>保奇丽</t>
  </si>
  <si>
    <t>开关面板</t>
  </si>
  <si>
    <t>灯具</t>
  </si>
  <si>
    <t>热水器</t>
  </si>
  <si>
    <t>开工45日油漆基本结束后选购</t>
  </si>
  <si>
    <t>壁挂空调</t>
  </si>
  <si>
    <t>中央空调</t>
  </si>
  <si>
    <t>开工3-7日后选购，订货期7-10天</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</si>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</sst>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 numFmtId="178" formatCode="0.0_);[Red]\(0.0\)"/>
    <numFmt numFmtId="179" formatCode="0.00_);\(0.00\)"/>
    <numFmt numFmtId="180" formatCode="[DBNum2][$RMB]General;[Red][DBNum2][$RMB]General"/>
  </numFmts>
  <fonts count="49">
    <font>
      <sz val="12"/>
      <name val="宋体"/>
      <family val="0"/>
    </font>
    <font>
      <b/>
      <sz val="20"/>
      <name val="宋体"/>
      <family val="0"/>
    </font>
    <font>
      <b/>
      <sz val="12"/>
      <name val="宋体"/>
      <family val="0"/>
    </font>
    <font>
      <sz val="12"/>
      <color indexed="8"/>
      <name val="宋体"/>
      <family val="0"/>
    </font>
    <font>
      <sz val="12"/>
      <color indexed="10"/>
      <name val="宋体"/>
      <family val="0"/>
    </font>
    <font>
      <sz val="10"/>
      <color indexed="23"/>
      <name val="Symbol"/>
      <family val="1"/>
    </font>
    <font>
      <sz val="10.5"/>
      <name val="Times New Roman"/>
      <family val="1"/>
    </font>
    <font>
      <sz val="9"/>
      <name val="宋体"/>
      <family val="0"/>
    </font>
    <font>
      <b/>
      <sz val="10"/>
      <name val="宋体"/>
      <family val="0"/>
    </font>
    <font>
      <b/>
      <sz val="10"/>
      <name val="Times New Roman"/>
      <family val="1"/>
    </font>
    <font>
      <b/>
      <sz val="9"/>
      <name val="宋体"/>
      <family val="0"/>
    </font>
    <font>
      <sz val="9"/>
      <color indexed="8"/>
      <name val="宋体"/>
      <family val="0"/>
    </font>
    <font>
      <b/>
      <sz val="10"/>
      <color indexed="8"/>
      <name val="宋体"/>
      <family val="0"/>
    </font>
    <font>
      <sz val="10"/>
      <color indexed="10"/>
      <name val="宋体"/>
      <family val="0"/>
    </font>
    <font>
      <sz val="10"/>
      <name val="宋体"/>
      <family val="0"/>
    </font>
    <font>
      <sz val="9"/>
      <name val="Times New Roman"/>
      <family val="1"/>
    </font>
    <font>
      <sz val="9"/>
      <color indexed="10"/>
      <name val="宋体"/>
      <family val="0"/>
    </font>
    <font>
      <b/>
      <sz val="9"/>
      <color indexed="8"/>
      <name val="宋体"/>
      <family val="0"/>
    </font>
    <font>
      <sz val="9"/>
      <name val="永中宋体"/>
      <family val="0"/>
    </font>
    <font>
      <b/>
      <sz val="20"/>
      <color indexed="8"/>
      <name val="宋体"/>
      <family val="0"/>
    </font>
    <font>
      <b/>
      <sz val="14"/>
      <color indexed="8"/>
      <name val="宋体"/>
      <family val="0"/>
    </font>
    <font>
      <b/>
      <sz val="14"/>
      <color indexed="8"/>
      <name val="Times New Roman"/>
      <family val="1"/>
    </font>
    <font>
      <sz val="10"/>
      <color indexed="22"/>
      <name val="宋体"/>
      <family val="0"/>
    </font>
    <font>
      <b/>
      <sz val="24"/>
      <name val="宋体"/>
      <family val="0"/>
    </font>
    <font>
      <sz val="11"/>
      <name val="宋体"/>
      <family val="0"/>
    </font>
    <font>
      <sz val="10"/>
      <color indexed="8"/>
      <name val="宋体"/>
      <family val="0"/>
    </font>
    <font>
      <sz val="12"/>
      <name val="Times New Roman"/>
      <family val="1"/>
    </font>
    <font>
      <b/>
      <sz val="12"/>
      <color indexed="8"/>
      <name val="宋体"/>
      <family val="0"/>
    </font>
    <font>
      <sz val="11"/>
      <color indexed="8"/>
      <name val="宋体"/>
      <family val="0"/>
    </font>
    <font>
      <sz val="11"/>
      <color indexed="9"/>
      <name val="宋体"/>
      <family val="0"/>
    </font>
    <font>
      <u val="single"/>
      <sz val="12"/>
      <color indexed="12"/>
      <name val="宋体"/>
      <family val="0"/>
    </font>
    <font>
      <sz val="11"/>
      <color indexed="52"/>
      <name val="宋体"/>
      <family val="0"/>
    </font>
    <font>
      <sz val="11"/>
      <color indexed="60"/>
      <name val="宋体"/>
      <family val="0"/>
    </font>
    <font>
      <b/>
      <sz val="11"/>
      <color indexed="63"/>
      <name val="宋体"/>
      <family val="0"/>
    </font>
    <font>
      <b/>
      <sz val="11"/>
      <color indexed="52"/>
      <name val="宋体"/>
      <family val="0"/>
    </font>
    <font>
      <sz val="11"/>
      <color indexed="10"/>
      <name val="宋体"/>
      <family val="0"/>
    </font>
    <font>
      <sz val="11"/>
      <color indexed="62"/>
      <name val="宋体"/>
      <family val="0"/>
    </font>
    <font>
      <b/>
      <sz val="15"/>
      <color indexed="56"/>
      <name val="宋体"/>
      <family val="0"/>
    </font>
    <font>
      <b/>
      <sz val="11"/>
      <color indexed="8"/>
      <name val="宋体"/>
      <family val="0"/>
    </font>
    <font>
      <b/>
      <sz val="18"/>
      <color indexed="56"/>
      <name val="宋体"/>
      <family val="0"/>
    </font>
    <font>
      <sz val="11"/>
      <color indexed="20"/>
      <name val="宋体"/>
      <family val="0"/>
    </font>
    <font>
      <b/>
      <sz val="13"/>
      <color indexed="56"/>
      <name val="宋体"/>
      <family val="0"/>
    </font>
    <font>
      <u val="single"/>
      <sz val="12"/>
      <color indexed="36"/>
      <name val="宋体"/>
      <family val="0"/>
    </font>
    <font>
      <b/>
      <sz val="11"/>
      <color indexed="9"/>
      <name val="宋体"/>
      <family val="0"/>
    </font>
    <font>
      <b/>
      <sz val="11"/>
      <color indexed="56"/>
      <name val="宋体"/>
      <family val="0"/>
    </font>
    <font>
      <i/>
      <sz val="11"/>
      <color indexed="23"/>
      <name val="宋体"/>
      <family val="0"/>
    </font>
    <font>
      <sz val="11"/>
      <color indexed="17"/>
      <name val="宋体"/>
      <family val="0"/>
    </font>
    <font>
      <sz val="12"/>
      <color indexed="8"/>
      <name val="Times New Roman"/>
      <family val="1"/>
    </font>
    <font>
      <b/>
      <sz val="12"/>
      <name val="Times New Roman"/>
      <family val="1"/>
    </font>
  </fonts>
  <fills count="3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36"/>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00FFFF"/>
        <bgColor indexed="64"/>
      </patternFill>
    </fill>
    <fill>
      <patternFill patternType="solid">
        <fgColor indexed="15"/>
        <bgColor indexed="64"/>
      </patternFill>
    </fill>
  </fills>
  <borders count="1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hair"/>
      <right style="hair"/>
      <top style="hair"/>
      <bottom style="hair"/>
    </border>
  </borders>
  <cellStyleXfs count="2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33" fillId="3" borderId="1" applyNumberFormat="0" applyAlignment="0" applyProtection="0"/>
    <xf numFmtId="0" fontId="31" fillId="0" borderId="2" applyNumberFormat="0" applyFill="0" applyAlignment="0" applyProtection="0"/>
    <xf numFmtId="0" fontId="28"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6" fillId="5" borderId="3"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7" borderId="0" applyNumberFormat="0" applyBorder="0" applyAlignment="0" applyProtection="0"/>
    <xf numFmtId="0" fontId="34" fillId="3" borderId="3" applyNumberFormat="0" applyAlignment="0" applyProtection="0"/>
    <xf numFmtId="0" fontId="40" fillId="8" borderId="0" applyNumberFormat="0" applyBorder="0" applyAlignment="0" applyProtection="0"/>
    <xf numFmtId="43" fontId="0" fillId="0" borderId="0" applyFont="0" applyFill="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2" fillId="0" borderId="0" applyNumberFormat="0" applyFill="0" applyBorder="0" applyAlignment="0" applyProtection="0"/>
    <xf numFmtId="0" fontId="0" fillId="9" borderId="4" applyNumberFormat="0" applyFont="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0" applyNumberFormat="0" applyFill="0" applyBorder="0" applyAlignment="0" applyProtection="0"/>
    <xf numFmtId="0" fontId="0" fillId="9" borderId="4" applyNumberFormat="0" applyFont="0" applyAlignment="0" applyProtection="0"/>
    <xf numFmtId="0" fontId="29" fillId="11" borderId="0" applyNumberFormat="0" applyBorder="0" applyAlignment="0" applyProtection="0"/>
    <xf numFmtId="0" fontId="44" fillId="0" borderId="0" applyNumberFormat="0" applyFill="0" applyBorder="0" applyAlignment="0" applyProtection="0"/>
    <xf numFmtId="0" fontId="44" fillId="0" borderId="5" applyNumberFormat="0" applyFill="0" applyAlignment="0" applyProtection="0"/>
    <xf numFmtId="0" fontId="39" fillId="0" borderId="0" applyNumberFormat="0" applyFill="0" applyBorder="0" applyAlignment="0" applyProtection="0"/>
    <xf numFmtId="0" fontId="45" fillId="0" borderId="0" applyNumberFormat="0" applyFill="0" applyBorder="0" applyAlignment="0" applyProtection="0"/>
    <xf numFmtId="0" fontId="37" fillId="0" borderId="6" applyNumberFormat="0" applyFill="0" applyAlignment="0" applyProtection="0"/>
    <xf numFmtId="0" fontId="41" fillId="0" borderId="7" applyNumberFormat="0" applyFill="0" applyAlignment="0" applyProtection="0"/>
    <xf numFmtId="0" fontId="29" fillId="12" borderId="0" applyNumberFormat="0" applyBorder="0" applyAlignment="0" applyProtection="0"/>
    <xf numFmtId="0" fontId="44" fillId="0" borderId="5" applyNumberFormat="0" applyFill="0" applyAlignment="0" applyProtection="0"/>
    <xf numFmtId="0" fontId="29" fillId="6" borderId="0" applyNumberFormat="0" applyBorder="0" applyAlignment="0" applyProtection="0"/>
    <xf numFmtId="0" fontId="33" fillId="3" borderId="1" applyNumberFormat="0" applyAlignment="0" applyProtection="0"/>
    <xf numFmtId="0" fontId="34" fillId="3" borderId="3" applyNumberFormat="0" applyAlignment="0" applyProtection="0"/>
    <xf numFmtId="0" fontId="43" fillId="13" borderId="8" applyNumberFormat="0" applyAlignment="0" applyProtection="0"/>
    <xf numFmtId="0" fontId="28" fillId="10" borderId="0" applyNumberFormat="0" applyBorder="0" applyAlignment="0" applyProtection="0"/>
    <xf numFmtId="0" fontId="28" fillId="5" borderId="0" applyNumberFormat="0" applyBorder="0" applyAlignment="0" applyProtection="0"/>
    <xf numFmtId="0" fontId="29" fillId="14" borderId="0" applyNumberFormat="0" applyBorder="0" applyAlignment="0" applyProtection="0"/>
    <xf numFmtId="0" fontId="31" fillId="0" borderId="2" applyNumberFormat="0" applyFill="0" applyAlignment="0" applyProtection="0"/>
    <xf numFmtId="0" fontId="38" fillId="0" borderId="9" applyNumberFormat="0" applyFill="0" applyAlignment="0" applyProtection="0"/>
    <xf numFmtId="0" fontId="28" fillId="15" borderId="0" applyNumberFormat="0" applyBorder="0" applyAlignment="0" applyProtection="0"/>
    <xf numFmtId="0" fontId="46" fillId="2" borderId="0" applyNumberFormat="0" applyBorder="0" applyAlignment="0" applyProtection="0"/>
    <xf numFmtId="0" fontId="32" fillId="16" borderId="0" applyNumberFormat="0" applyBorder="0" applyAlignment="0" applyProtection="0"/>
    <xf numFmtId="0" fontId="28" fillId="2" borderId="0" applyNumberFormat="0" applyBorder="0" applyAlignment="0" applyProtection="0"/>
    <xf numFmtId="0" fontId="28" fillId="17" borderId="0" applyNumberFormat="0" applyBorder="0" applyAlignment="0" applyProtection="0"/>
    <xf numFmtId="0" fontId="33" fillId="3" borderId="1" applyNumberFormat="0" applyAlignment="0" applyProtection="0"/>
    <xf numFmtId="0" fontId="29" fillId="18" borderId="0" applyNumberFormat="0" applyBorder="0" applyAlignment="0" applyProtection="0"/>
    <xf numFmtId="0" fontId="28" fillId="19" borderId="0" applyNumberFormat="0" applyBorder="0" applyAlignment="0" applyProtection="0"/>
    <xf numFmtId="0" fontId="31" fillId="0" borderId="2" applyNumberFormat="0" applyFill="0" applyAlignment="0" applyProtection="0"/>
    <xf numFmtId="0" fontId="28" fillId="4" borderId="0" applyNumberFormat="0" applyBorder="0" applyAlignment="0" applyProtection="0"/>
    <xf numFmtId="0" fontId="31" fillId="0" borderId="2" applyNumberFormat="0" applyFill="0" applyAlignment="0" applyProtection="0"/>
    <xf numFmtId="0" fontId="33" fillId="3" borderId="1" applyNumberFormat="0" applyAlignment="0" applyProtection="0"/>
    <xf numFmtId="0" fontId="28" fillId="8" borderId="0" applyNumberFormat="0" applyBorder="0" applyAlignment="0" applyProtection="0"/>
    <xf numFmtId="0" fontId="28" fillId="11" borderId="0" applyNumberFormat="0" applyBorder="0" applyAlignment="0" applyProtection="0"/>
    <xf numFmtId="0" fontId="29" fillId="20" borderId="0" applyNumberFormat="0" applyBorder="0" applyAlignment="0" applyProtection="0"/>
    <xf numFmtId="0" fontId="29" fillId="6" borderId="0" applyNumberFormat="0" applyBorder="0" applyAlignment="0" applyProtection="0"/>
    <xf numFmtId="0" fontId="33" fillId="3" borderId="1" applyNumberFormat="0" applyAlignment="0" applyProtection="0"/>
    <xf numFmtId="0" fontId="28" fillId="10" borderId="0" applyNumberFormat="0" applyBorder="0" applyAlignment="0" applyProtection="0"/>
    <xf numFmtId="0" fontId="34" fillId="3" borderId="3" applyNumberFormat="0" applyAlignment="0" applyProtection="0"/>
    <xf numFmtId="0" fontId="28" fillId="10" borderId="0" applyNumberFormat="0" applyBorder="0" applyAlignment="0" applyProtection="0"/>
    <xf numFmtId="0" fontId="29" fillId="21" borderId="0" applyNumberFormat="0" applyBorder="0" applyAlignment="0" applyProtection="0"/>
    <xf numFmtId="0" fontId="34" fillId="3" borderId="3" applyNumberFormat="0" applyAlignment="0" applyProtection="0"/>
    <xf numFmtId="0" fontId="28" fillId="4"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16" borderId="0" applyNumberFormat="0" applyBorder="0" applyAlignment="0" applyProtection="0"/>
    <xf numFmtId="0" fontId="34" fillId="3" borderId="3" applyNumberFormat="0" applyAlignment="0" applyProtection="0"/>
    <xf numFmtId="0" fontId="28" fillId="15" borderId="0" applyNumberFormat="0" applyBorder="0" applyAlignment="0" applyProtection="0"/>
    <xf numFmtId="0" fontId="29" fillId="23" borderId="0" applyNumberFormat="0" applyBorder="0" applyAlignment="0" applyProtection="0"/>
    <xf numFmtId="0" fontId="45" fillId="0" borderId="0" applyNumberFormat="0" applyFill="0" applyBorder="0" applyAlignment="0" applyProtection="0"/>
    <xf numFmtId="0" fontId="44" fillId="0" borderId="5" applyNumberFormat="0" applyFill="0" applyAlignment="0" applyProtection="0"/>
    <xf numFmtId="0" fontId="28" fillId="5"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0" fillId="0" borderId="0">
      <alignment vertical="center"/>
      <protection/>
    </xf>
    <xf numFmtId="0" fontId="28" fillId="4" borderId="0" applyNumberFormat="0" applyBorder="0" applyAlignment="0" applyProtection="0"/>
    <xf numFmtId="0" fontId="28" fillId="2" borderId="0" applyNumberFormat="0" applyBorder="0" applyAlignment="0" applyProtection="0"/>
    <xf numFmtId="0" fontId="29" fillId="12" borderId="0" applyNumberFormat="0" applyBorder="0" applyAlignment="0" applyProtection="0"/>
    <xf numFmtId="0" fontId="28" fillId="11"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6" fillId="2"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8" fillId="5" borderId="0" applyNumberFormat="0" applyBorder="0" applyAlignment="0" applyProtection="0"/>
    <xf numFmtId="0" fontId="28" fillId="15"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8" fillId="2" borderId="0" applyNumberFormat="0" applyBorder="0" applyAlignment="0" applyProtection="0"/>
    <xf numFmtId="0" fontId="0" fillId="0" borderId="0">
      <alignment/>
      <protection/>
    </xf>
    <xf numFmtId="0" fontId="28" fillId="10" borderId="0" applyNumberFormat="0" applyBorder="0" applyAlignment="0" applyProtection="0"/>
    <xf numFmtId="0" fontId="28" fillId="7" borderId="0" applyNumberFormat="0" applyBorder="0" applyAlignment="0" applyProtection="0"/>
    <xf numFmtId="0" fontId="0" fillId="0" borderId="0">
      <alignment/>
      <protection/>
    </xf>
    <xf numFmtId="0" fontId="28" fillId="10" borderId="0" applyNumberFormat="0" applyBorder="0" applyAlignment="0" applyProtection="0"/>
    <xf numFmtId="0" fontId="28" fillId="7" borderId="0" applyNumberFormat="0" applyBorder="0" applyAlignment="0" applyProtection="0"/>
    <xf numFmtId="0" fontId="0" fillId="0" borderId="0">
      <alignment/>
      <protection/>
    </xf>
    <xf numFmtId="0" fontId="29" fillId="11"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9" fillId="7"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9" fillId="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28" fillId="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13" borderId="8" applyNumberFormat="0" applyAlignment="0" applyProtection="0"/>
    <xf numFmtId="0" fontId="44" fillId="0" borderId="0" applyNumberFormat="0" applyFill="0" applyBorder="0" applyAlignment="0" applyProtection="0"/>
    <xf numFmtId="0" fontId="43" fillId="13" borderId="8" applyNumberFormat="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5" fillId="0" borderId="0" applyNumberFormat="0" applyFill="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0" fillId="0" borderId="0">
      <alignment/>
      <protection/>
    </xf>
    <xf numFmtId="0" fontId="0" fillId="0" borderId="0">
      <alignment vertical="center"/>
      <protection/>
    </xf>
    <xf numFmtId="0" fontId="2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43" fillId="13" borderId="8" applyNumberFormat="0" applyAlignment="0" applyProtection="0"/>
    <xf numFmtId="0" fontId="43" fillId="13" borderId="8"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2"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6" fillId="5" borderId="3" applyNumberFormat="0" applyAlignment="0" applyProtection="0"/>
    <xf numFmtId="0" fontId="29" fillId="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6" fillId="5" borderId="3" applyNumberFormat="0" applyAlignment="0" applyProtection="0"/>
    <xf numFmtId="0" fontId="36" fillId="5" borderId="3" applyNumberFormat="0" applyAlignment="0" applyProtection="0"/>
    <xf numFmtId="0" fontId="36" fillId="5" borderId="3" applyNumberForma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cellStyleXfs>
  <cellXfs count="160">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0" fillId="0" borderId="10" xfId="0" applyBorder="1" applyAlignment="1">
      <alignment horizontal="left" vertical="center" wrapText="1"/>
    </xf>
    <xf numFmtId="0" fontId="6" fillId="0" borderId="0" xfId="0" applyFont="1" applyAlignment="1">
      <alignment horizontal="center" vertical="center"/>
    </xf>
    <xf numFmtId="176" fontId="7" fillId="0" borderId="0" xfId="0" applyNumberFormat="1" applyFont="1" applyAlignment="1">
      <alignment vertical="center"/>
    </xf>
    <xf numFmtId="0" fontId="0" fillId="0" borderId="0" xfId="185" applyAlignment="1">
      <alignment wrapText="1" readingOrder="1"/>
      <protection/>
    </xf>
    <xf numFmtId="0" fontId="0" fillId="0" borderId="0" xfId="0" applyAlignment="1">
      <alignment vertical="center" wrapText="1"/>
    </xf>
    <xf numFmtId="0" fontId="0" fillId="0" borderId="0" xfId="185" applyAlignment="1">
      <alignment wrapText="1"/>
      <protection/>
    </xf>
    <xf numFmtId="0" fontId="7" fillId="0" borderId="0" xfId="0" applyFont="1" applyAlignment="1">
      <alignment vertical="center"/>
    </xf>
    <xf numFmtId="0" fontId="2" fillId="0" borderId="0" xfId="185" applyFont="1" applyBorder="1" applyAlignment="1">
      <alignment horizontal="center" vertical="center"/>
      <protection/>
    </xf>
    <xf numFmtId="0" fontId="0" fillId="0" borderId="10" xfId="185" applyFont="1" applyBorder="1" applyAlignment="1">
      <alignment horizontal="left" vertical="center"/>
      <protection/>
    </xf>
    <xf numFmtId="177" fontId="0" fillId="0" borderId="10" xfId="185" applyNumberFormat="1" applyFont="1" applyBorder="1" applyAlignment="1">
      <alignment horizontal="left" vertical="center"/>
      <protection/>
    </xf>
    <xf numFmtId="0" fontId="8" fillId="24" borderId="10" xfId="185" applyFont="1" applyFill="1" applyBorder="1" applyAlignment="1">
      <alignment horizontal="center" vertical="center"/>
      <protection/>
    </xf>
    <xf numFmtId="0" fontId="8" fillId="24" borderId="10" xfId="185" applyFont="1" applyFill="1" applyBorder="1" applyAlignment="1">
      <alignment horizontal="center" vertical="center" wrapText="1"/>
      <protection/>
    </xf>
    <xf numFmtId="0" fontId="8" fillId="24" borderId="10" xfId="185" applyFont="1" applyFill="1" applyBorder="1" applyAlignment="1">
      <alignment horizontal="left" vertical="center"/>
      <protection/>
    </xf>
    <xf numFmtId="176" fontId="8" fillId="24" borderId="10" xfId="185" applyNumberFormat="1" applyFont="1" applyFill="1" applyBorder="1" applyAlignment="1">
      <alignment horizontal="center" vertical="center"/>
      <protection/>
    </xf>
    <xf numFmtId="0" fontId="9" fillId="24" borderId="10" xfId="185" applyFont="1" applyFill="1" applyBorder="1" applyAlignment="1">
      <alignment horizontal="center" vertical="center"/>
      <protection/>
    </xf>
    <xf numFmtId="0" fontId="10" fillId="0" borderId="10" xfId="185" applyFont="1" applyBorder="1" applyAlignment="1">
      <alignment horizontal="center" vertical="center" wrapText="1"/>
      <protection/>
    </xf>
    <xf numFmtId="0" fontId="11" fillId="0" borderId="10" xfId="185" applyFont="1" applyBorder="1" applyAlignment="1" applyProtection="1">
      <alignment horizontal="left" vertical="center" wrapText="1"/>
      <protection locked="0"/>
    </xf>
    <xf numFmtId="178" fontId="11" fillId="0" borderId="10" xfId="185" applyNumberFormat="1" applyFont="1" applyBorder="1" applyAlignment="1" applyProtection="1">
      <alignment horizontal="center" vertical="center"/>
      <protection locked="0"/>
    </xf>
    <xf numFmtId="176" fontId="11" fillId="0" borderId="10" xfId="185" applyNumberFormat="1" applyFont="1" applyBorder="1" applyAlignment="1" applyProtection="1">
      <alignment horizontal="center" vertical="center"/>
      <protection locked="0"/>
    </xf>
    <xf numFmtId="0" fontId="7" fillId="0" borderId="10" xfId="185" applyFont="1" applyBorder="1" applyAlignment="1">
      <alignment vertical="center" wrapText="1"/>
      <protection/>
    </xf>
    <xf numFmtId="0" fontId="7" fillId="0" borderId="10" xfId="185" applyFont="1" applyFill="1" applyBorder="1" applyAlignment="1">
      <alignment horizontal="center" vertical="center"/>
      <protection/>
    </xf>
    <xf numFmtId="176" fontId="7" fillId="0" borderId="10" xfId="185" applyNumberFormat="1" applyFont="1" applyBorder="1" applyAlignment="1">
      <alignment horizontal="center" vertical="center"/>
      <protection/>
    </xf>
    <xf numFmtId="178" fontId="7" fillId="0" borderId="10" xfId="185" applyNumberFormat="1" applyFont="1" applyBorder="1" applyAlignment="1">
      <alignment horizontal="left" vertical="center" wrapText="1"/>
      <protection/>
    </xf>
    <xf numFmtId="0" fontId="7" fillId="0" borderId="10" xfId="185" applyFont="1" applyBorder="1" applyAlignment="1">
      <alignment horizontal="left" vertical="center" wrapText="1"/>
      <protection/>
    </xf>
    <xf numFmtId="178" fontId="7" fillId="0" borderId="10" xfId="185" applyNumberFormat="1" applyFont="1" applyBorder="1" applyAlignment="1">
      <alignment horizontal="center" vertical="center"/>
      <protection/>
    </xf>
    <xf numFmtId="0" fontId="7" fillId="0" borderId="10" xfId="185" applyFont="1" applyFill="1" applyBorder="1" applyAlignment="1">
      <alignment vertical="center" wrapText="1"/>
      <protection/>
    </xf>
    <xf numFmtId="0" fontId="7" fillId="0" borderId="10" xfId="185" applyFont="1" applyFill="1" applyBorder="1" applyAlignment="1">
      <alignment horizontal="left" vertical="center" wrapText="1"/>
      <protection/>
    </xf>
    <xf numFmtId="176" fontId="7" fillId="0" borderId="10" xfId="185" applyNumberFormat="1" applyFont="1" applyFill="1" applyBorder="1" applyAlignment="1">
      <alignment horizontal="center" vertical="center"/>
      <protection/>
    </xf>
    <xf numFmtId="0" fontId="11" fillId="0" borderId="10" xfId="185" applyFont="1" applyBorder="1" applyAlignment="1" applyProtection="1">
      <alignment horizontal="center" vertical="center"/>
      <protection locked="0"/>
    </xf>
    <xf numFmtId="0" fontId="12" fillId="24" borderId="10" xfId="185" applyFont="1" applyFill="1" applyBorder="1" applyAlignment="1" applyProtection="1">
      <alignment horizontal="center" vertical="center" wrapText="1"/>
      <protection locked="0"/>
    </xf>
    <xf numFmtId="0" fontId="13" fillId="24" borderId="10" xfId="185" applyFont="1" applyFill="1" applyBorder="1" applyAlignment="1" applyProtection="1">
      <alignment horizontal="left" vertical="center" wrapText="1"/>
      <protection locked="0"/>
    </xf>
    <xf numFmtId="178" fontId="11" fillId="24" borderId="10" xfId="185" applyNumberFormat="1" applyFont="1" applyFill="1" applyBorder="1" applyAlignment="1" applyProtection="1">
      <alignment horizontal="center" vertical="center"/>
      <protection locked="0"/>
    </xf>
    <xf numFmtId="176" fontId="11" fillId="24" borderId="10" xfId="185" applyNumberFormat="1" applyFont="1" applyFill="1" applyBorder="1" applyAlignment="1" applyProtection="1">
      <alignment horizontal="center" vertical="center"/>
      <protection locked="0"/>
    </xf>
    <xf numFmtId="0" fontId="7" fillId="25" borderId="10" xfId="185" applyFont="1" applyFill="1" applyBorder="1" applyAlignment="1">
      <alignment horizontal="left" vertical="center" wrapText="1"/>
      <protection/>
    </xf>
    <xf numFmtId="176" fontId="7" fillId="25" borderId="10" xfId="185" applyNumberFormat="1" applyFont="1" applyFill="1" applyBorder="1" applyAlignment="1">
      <alignment horizontal="center" vertical="center" wrapText="1"/>
      <protection/>
    </xf>
    <xf numFmtId="0" fontId="14" fillId="0" borderId="10" xfId="185" applyFont="1" applyBorder="1" applyAlignment="1">
      <alignment horizontal="left" vertical="center" wrapText="1"/>
      <protection/>
    </xf>
    <xf numFmtId="0" fontId="14" fillId="0" borderId="10" xfId="185" applyFont="1" applyBorder="1" applyAlignment="1">
      <alignment horizontal="center" vertical="center" wrapText="1"/>
      <protection/>
    </xf>
    <xf numFmtId="0" fontId="7" fillId="0" borderId="10" xfId="185" applyFont="1" applyBorder="1" applyAlignment="1">
      <alignment horizontal="center" vertical="center" wrapText="1"/>
      <protection/>
    </xf>
    <xf numFmtId="0" fontId="15" fillId="0" borderId="10" xfId="185" applyFont="1" applyBorder="1" applyAlignment="1">
      <alignment vertical="center" wrapText="1"/>
      <protection/>
    </xf>
    <xf numFmtId="0" fontId="10" fillId="26" borderId="10" xfId="185" applyFont="1" applyFill="1" applyBorder="1" applyAlignment="1">
      <alignment horizontal="center" vertical="center" wrapText="1"/>
      <protection/>
    </xf>
    <xf numFmtId="0" fontId="7" fillId="26" borderId="10" xfId="185" applyFont="1" applyFill="1" applyBorder="1" applyAlignment="1">
      <alignment horizontal="left" vertical="center" wrapText="1"/>
      <protection/>
    </xf>
    <xf numFmtId="178" fontId="7" fillId="26" borderId="10" xfId="185" applyNumberFormat="1" applyFont="1" applyFill="1" applyBorder="1" applyAlignment="1">
      <alignment horizontal="center" vertical="center"/>
      <protection/>
    </xf>
    <xf numFmtId="176" fontId="11" fillId="26" borderId="10" xfId="185" applyNumberFormat="1" applyFont="1" applyFill="1" applyBorder="1" applyAlignment="1" applyProtection="1">
      <alignment horizontal="center" vertical="center"/>
      <protection locked="0"/>
    </xf>
    <xf numFmtId="176" fontId="7" fillId="26" borderId="10" xfId="185" applyNumberFormat="1" applyFont="1" applyFill="1" applyBorder="1" applyAlignment="1">
      <alignment horizontal="center" vertical="center" wrapText="1"/>
      <protection/>
    </xf>
    <xf numFmtId="176" fontId="7" fillId="26" borderId="10" xfId="0" applyNumberFormat="1" applyFont="1" applyFill="1" applyBorder="1" applyAlignment="1">
      <alignment horizontal="center" vertical="center" wrapText="1"/>
    </xf>
    <xf numFmtId="0" fontId="16" fillId="24" borderId="10" xfId="185" applyFont="1" applyFill="1" applyBorder="1" applyAlignment="1">
      <alignment horizontal="left" vertical="center" wrapText="1"/>
      <protection/>
    </xf>
    <xf numFmtId="178" fontId="7" fillId="24" borderId="10" xfId="185" applyNumberFormat="1" applyFont="1" applyFill="1" applyBorder="1" applyAlignment="1">
      <alignment horizontal="center" vertical="center"/>
      <protection/>
    </xf>
    <xf numFmtId="176" fontId="7" fillId="24" borderId="10" xfId="185" applyNumberFormat="1" applyFont="1" applyFill="1" applyBorder="1" applyAlignment="1">
      <alignment horizontal="center" vertical="center"/>
      <protection/>
    </xf>
    <xf numFmtId="0" fontId="7" fillId="26" borderId="10" xfId="185" applyFont="1" applyFill="1" applyBorder="1" applyAlignment="1">
      <alignment vertical="center" wrapText="1"/>
      <protection/>
    </xf>
    <xf numFmtId="176" fontId="7" fillId="26" borderId="10" xfId="185" applyNumberFormat="1" applyFont="1" applyFill="1" applyBorder="1" applyAlignment="1">
      <alignment horizontal="center" vertical="center"/>
      <protection/>
    </xf>
    <xf numFmtId="0" fontId="17" fillId="26" borderId="10" xfId="185" applyFont="1" applyFill="1" applyBorder="1" applyAlignment="1">
      <alignment horizontal="center" vertical="center" wrapText="1"/>
      <protection/>
    </xf>
    <xf numFmtId="0" fontId="11" fillId="26" borderId="10" xfId="185" applyFont="1" applyFill="1" applyBorder="1" applyAlignment="1">
      <alignment vertical="center" wrapText="1"/>
      <protection/>
    </xf>
    <xf numFmtId="178" fontId="11" fillId="26" borderId="10" xfId="185" applyNumberFormat="1" applyFont="1" applyFill="1" applyBorder="1" applyAlignment="1">
      <alignment horizontal="center" vertical="center"/>
      <protection/>
    </xf>
    <xf numFmtId="176" fontId="11" fillId="26" borderId="10" xfId="185" applyNumberFormat="1" applyFont="1" applyFill="1" applyBorder="1" applyAlignment="1">
      <alignment horizontal="center" vertical="center"/>
      <protection/>
    </xf>
    <xf numFmtId="0" fontId="7" fillId="0" borderId="10" xfId="185" applyFont="1" applyBorder="1" applyAlignment="1">
      <alignment horizontal="left" vertical="center" wrapText="1" readingOrder="1"/>
      <protection/>
    </xf>
    <xf numFmtId="0" fontId="11" fillId="0" borderId="10" xfId="185" applyFont="1" applyBorder="1" applyAlignment="1" applyProtection="1">
      <alignment vertical="center" wrapText="1"/>
      <protection locked="0"/>
    </xf>
    <xf numFmtId="0" fontId="8" fillId="0" borderId="10" xfId="185" applyFont="1" applyFill="1" applyBorder="1" applyAlignment="1">
      <alignment horizontal="center" vertical="center" wrapText="1"/>
      <protection/>
    </xf>
    <xf numFmtId="176" fontId="11" fillId="0" borderId="10" xfId="185" applyNumberFormat="1" applyFont="1" applyBorder="1" applyAlignment="1">
      <alignment horizontal="center" vertical="center"/>
      <protection/>
    </xf>
    <xf numFmtId="176" fontId="7" fillId="25" borderId="10" xfId="185" applyNumberFormat="1" applyFont="1" applyFill="1" applyBorder="1" applyAlignment="1">
      <alignment horizontal="center" vertical="center"/>
      <protection/>
    </xf>
    <xf numFmtId="176" fontId="11" fillId="25" borderId="10" xfId="185" applyNumberFormat="1" applyFont="1" applyFill="1" applyBorder="1" applyAlignment="1" applyProtection="1">
      <alignment horizontal="center" vertical="center"/>
      <protection locked="0"/>
    </xf>
    <xf numFmtId="0" fontId="11" fillId="26" borderId="10" xfId="185" applyFont="1" applyFill="1" applyBorder="1" applyAlignment="1" applyProtection="1">
      <alignment horizontal="left" vertical="center" wrapText="1"/>
      <protection locked="0"/>
    </xf>
    <xf numFmtId="178" fontId="11" fillId="26" borderId="10" xfId="185" applyNumberFormat="1" applyFont="1" applyFill="1" applyBorder="1" applyAlignment="1" applyProtection="1">
      <alignment horizontal="center" vertical="center"/>
      <protection locked="0"/>
    </xf>
    <xf numFmtId="0" fontId="7" fillId="0" borderId="10" xfId="185" applyFont="1" applyBorder="1" applyAlignment="1">
      <alignment horizontal="center" vertical="center" wrapText="1" readingOrder="1"/>
      <protection/>
    </xf>
    <xf numFmtId="176" fontId="7" fillId="0" borderId="10" xfId="185" applyNumberFormat="1" applyFont="1" applyBorder="1" applyAlignment="1">
      <alignment horizontal="center" vertical="center" wrapText="1" readingOrder="1"/>
      <protection/>
    </xf>
    <xf numFmtId="179" fontId="7" fillId="0" borderId="10" xfId="185" applyNumberFormat="1" applyFont="1" applyBorder="1" applyAlignment="1">
      <alignment horizontal="center" vertical="center" wrapText="1" readingOrder="1"/>
      <protection/>
    </xf>
    <xf numFmtId="179" fontId="7" fillId="25" borderId="10" xfId="185" applyNumberFormat="1" applyFont="1" applyFill="1" applyBorder="1" applyAlignment="1">
      <alignment horizontal="center" vertical="center" wrapText="1" readingOrder="1"/>
      <protection/>
    </xf>
    <xf numFmtId="178" fontId="7" fillId="0" borderId="10" xfId="185" applyNumberFormat="1" applyFont="1" applyFill="1" applyBorder="1" applyAlignment="1">
      <alignment horizontal="left" vertical="center" wrapText="1"/>
      <protection/>
    </xf>
    <xf numFmtId="178" fontId="18" fillId="0" borderId="10" xfId="185" applyNumberFormat="1" applyFont="1" applyFill="1" applyBorder="1" applyAlignment="1">
      <alignment horizontal="left" vertical="center" wrapText="1"/>
      <protection/>
    </xf>
    <xf numFmtId="178" fontId="7" fillId="0" borderId="10" xfId="185" applyNumberFormat="1" applyFont="1" applyFill="1" applyBorder="1" applyAlignment="1">
      <alignment horizontal="center" vertical="center"/>
      <protection/>
    </xf>
    <xf numFmtId="0" fontId="14" fillId="24" borderId="10" xfId="185" applyFont="1" applyFill="1" applyBorder="1" applyAlignment="1">
      <alignment horizontal="left" vertical="center"/>
      <protection/>
    </xf>
    <xf numFmtId="0" fontId="15" fillId="24" borderId="10" xfId="185" applyFont="1" applyFill="1" applyBorder="1" applyAlignment="1">
      <alignment horizontal="center" vertical="center"/>
      <protection/>
    </xf>
    <xf numFmtId="176" fontId="10" fillId="24" borderId="10" xfId="185" applyNumberFormat="1" applyFont="1" applyFill="1" applyBorder="1" applyAlignment="1">
      <alignment horizontal="center" vertical="center"/>
      <protection/>
    </xf>
    <xf numFmtId="0" fontId="10" fillId="0" borderId="10" xfId="185" applyFont="1" applyBorder="1" applyAlignment="1">
      <alignment horizontal="center" vertical="center"/>
      <protection/>
    </xf>
    <xf numFmtId="0" fontId="7" fillId="0" borderId="10" xfId="185" applyFont="1" applyBorder="1" applyAlignment="1">
      <alignment horizontal="center" vertical="center"/>
      <protection/>
    </xf>
    <xf numFmtId="0" fontId="7" fillId="0" borderId="10" xfId="185" applyFont="1" applyBorder="1" applyAlignment="1">
      <alignment vertical="center" wrapText="1" readingOrder="1"/>
      <protection/>
    </xf>
    <xf numFmtId="176" fontId="7" fillId="25" borderId="10" xfId="185" applyNumberFormat="1" applyFont="1" applyFill="1" applyBorder="1" applyAlignment="1">
      <alignment horizontal="center" vertical="center" wrapText="1" readingOrder="1"/>
      <protection/>
    </xf>
    <xf numFmtId="176" fontId="15" fillId="0" borderId="10" xfId="185" applyNumberFormat="1" applyFont="1" applyBorder="1" applyAlignment="1">
      <alignment horizontal="center" vertical="center"/>
      <protection/>
    </xf>
    <xf numFmtId="0" fontId="10" fillId="0" borderId="10" xfId="185" applyFont="1" applyBorder="1" applyAlignment="1">
      <alignment horizontal="left" vertical="center" wrapText="1"/>
      <protection/>
    </xf>
    <xf numFmtId="0" fontId="7" fillId="0" borderId="10" xfId="185" applyFont="1" applyBorder="1" applyAlignment="1">
      <alignment horizontal="left" vertical="center"/>
      <protection/>
    </xf>
    <xf numFmtId="176" fontId="10" fillId="0" borderId="10" xfId="185" applyNumberFormat="1" applyFont="1" applyBorder="1" applyAlignment="1">
      <alignment horizontal="center" vertical="center"/>
      <protection/>
    </xf>
    <xf numFmtId="0" fontId="10" fillId="25" borderId="10" xfId="185" applyFont="1" applyFill="1" applyBorder="1" applyAlignment="1">
      <alignment horizontal="center" vertical="center"/>
      <protection/>
    </xf>
    <xf numFmtId="0" fontId="10" fillId="25" borderId="10" xfId="185" applyFont="1" applyFill="1" applyBorder="1" applyAlignment="1">
      <alignment horizontal="left" vertical="center" wrapText="1"/>
      <protection/>
    </xf>
    <xf numFmtId="0" fontId="7" fillId="25" borderId="10" xfId="185" applyFont="1" applyFill="1" applyBorder="1" applyAlignment="1">
      <alignment horizontal="left" vertical="center"/>
      <protection/>
    </xf>
    <xf numFmtId="0" fontId="7" fillId="25" borderId="10" xfId="185" applyFont="1" applyFill="1" applyBorder="1" applyAlignment="1">
      <alignment horizontal="center" vertical="center"/>
      <protection/>
    </xf>
    <xf numFmtId="0" fontId="10" fillId="25" borderId="11" xfId="185" applyFont="1" applyFill="1" applyBorder="1" applyAlignment="1">
      <alignment horizontal="center" vertical="center"/>
      <protection/>
    </xf>
    <xf numFmtId="0" fontId="10" fillId="25" borderId="11" xfId="185" applyFont="1" applyFill="1" applyBorder="1" applyAlignment="1">
      <alignment horizontal="left" vertical="center" wrapText="1"/>
      <protection/>
    </xf>
    <xf numFmtId="0" fontId="7" fillId="25" borderId="11" xfId="185" applyFont="1" applyFill="1" applyBorder="1" applyAlignment="1">
      <alignment horizontal="center" vertical="center"/>
      <protection/>
    </xf>
    <xf numFmtId="176" fontId="7" fillId="25" borderId="11" xfId="185" applyNumberFormat="1" applyFont="1" applyFill="1" applyBorder="1" applyAlignment="1">
      <alignment horizontal="center" vertical="center"/>
      <protection/>
    </xf>
    <xf numFmtId="176" fontId="10" fillId="0" borderId="11" xfId="185" applyNumberFormat="1" applyFont="1" applyBorder="1" applyAlignment="1">
      <alignment horizontal="center" vertical="center"/>
      <protection/>
    </xf>
    <xf numFmtId="0" fontId="19" fillId="26" borderId="11" xfId="0" applyFont="1" applyFill="1" applyBorder="1" applyAlignment="1">
      <alignment horizontal="center" vertical="center" wrapText="1"/>
    </xf>
    <xf numFmtId="0" fontId="20" fillId="26" borderId="0" xfId="185" applyFont="1" applyFill="1" applyBorder="1" applyAlignment="1">
      <alignment horizontal="left" vertical="center"/>
      <protection/>
    </xf>
    <xf numFmtId="0" fontId="21" fillId="26" borderId="0" xfId="185" applyFont="1" applyFill="1" applyBorder="1" applyAlignment="1">
      <alignment horizontal="left" vertical="center"/>
      <protection/>
    </xf>
    <xf numFmtId="0" fontId="3" fillId="26" borderId="0" xfId="0" applyFont="1" applyFill="1" applyBorder="1" applyAlignment="1">
      <alignment vertical="center" wrapText="1"/>
    </xf>
    <xf numFmtId="0" fontId="11" fillId="26" borderId="0" xfId="0" applyFont="1" applyFill="1" applyBorder="1" applyAlignment="1">
      <alignment vertical="center" wrapText="1"/>
    </xf>
    <xf numFmtId="176" fontId="11" fillId="26" borderId="0" xfId="0" applyNumberFormat="1" applyFont="1" applyFill="1" applyBorder="1" applyAlignment="1">
      <alignment vertical="center" wrapText="1"/>
    </xf>
    <xf numFmtId="0" fontId="3" fillId="26" borderId="0" xfId="0" applyFont="1" applyFill="1" applyBorder="1" applyAlignment="1">
      <alignment horizontal="left" vertical="center" wrapText="1"/>
    </xf>
    <xf numFmtId="0" fontId="11" fillId="26" borderId="0" xfId="0" applyFont="1" applyFill="1" applyBorder="1" applyAlignment="1">
      <alignment horizontal="left" vertical="center" wrapText="1"/>
    </xf>
    <xf numFmtId="176" fontId="11" fillId="26" borderId="0" xfId="0" applyNumberFormat="1" applyFont="1" applyFill="1" applyBorder="1" applyAlignment="1">
      <alignment horizontal="left" vertical="center" wrapText="1"/>
    </xf>
    <xf numFmtId="0" fontId="3" fillId="26" borderId="0" xfId="0" applyFont="1" applyFill="1" applyAlignment="1">
      <alignment vertical="center" wrapText="1"/>
    </xf>
    <xf numFmtId="0" fontId="11" fillId="26" borderId="0" xfId="0" applyFont="1" applyFill="1" applyAlignment="1">
      <alignment vertical="center" wrapText="1"/>
    </xf>
    <xf numFmtId="176" fontId="11" fillId="26" borderId="0" xfId="0" applyNumberFormat="1" applyFont="1" applyFill="1" applyAlignment="1">
      <alignment vertical="center" wrapText="1"/>
    </xf>
    <xf numFmtId="0" fontId="22" fillId="0" borderId="0" xfId="91" applyFont="1">
      <alignment vertical="center"/>
      <protection/>
    </xf>
    <xf numFmtId="0" fontId="0" fillId="27" borderId="0" xfId="0" applyFill="1" applyAlignment="1">
      <alignment vertical="center"/>
    </xf>
    <xf numFmtId="0" fontId="0" fillId="25" borderId="0" xfId="0" applyFill="1" applyAlignment="1">
      <alignment vertical="center"/>
    </xf>
    <xf numFmtId="0" fontId="14" fillId="0" borderId="0" xfId="91" applyFont="1" applyAlignment="1">
      <alignment horizontal="center" vertical="center"/>
      <protection/>
    </xf>
    <xf numFmtId="0" fontId="14" fillId="0" borderId="0" xfId="91" applyFont="1">
      <alignment vertical="center"/>
      <protection/>
    </xf>
    <xf numFmtId="0" fontId="14" fillId="0" borderId="0" xfId="91" applyFont="1" applyAlignment="1">
      <alignment horizontal="left" vertical="center"/>
      <protection/>
    </xf>
    <xf numFmtId="0" fontId="23" fillId="0" borderId="10" xfId="91" applyFont="1" applyBorder="1" applyAlignment="1">
      <alignment horizontal="center" vertical="center"/>
      <protection/>
    </xf>
    <xf numFmtId="0" fontId="23" fillId="0" borderId="10" xfId="0" applyFont="1" applyBorder="1" applyAlignment="1">
      <alignment vertical="center"/>
    </xf>
    <xf numFmtId="0" fontId="24" fillId="0" borderId="10" xfId="185" applyFont="1" applyBorder="1" applyAlignment="1">
      <alignment horizontal="left" vertical="center"/>
      <protection/>
    </xf>
    <xf numFmtId="177" fontId="24" fillId="0" borderId="10" xfId="185" applyNumberFormat="1" applyFont="1" applyBorder="1" applyAlignment="1">
      <alignment horizontal="left" vertical="center"/>
      <protection/>
    </xf>
    <xf numFmtId="0" fontId="14" fillId="24" borderId="10" xfId="185" applyFont="1" applyFill="1" applyBorder="1" applyAlignment="1">
      <alignment horizontal="center" vertical="center"/>
      <protection/>
    </xf>
    <xf numFmtId="0" fontId="14" fillId="0" borderId="10" xfId="91" applyFont="1" applyBorder="1" applyAlignment="1">
      <alignment horizontal="center" vertical="center" wrapText="1"/>
      <protection/>
    </xf>
    <xf numFmtId="0" fontId="8" fillId="0" borderId="10" xfId="91" applyFont="1" applyBorder="1" applyAlignment="1">
      <alignment horizontal="left" vertical="center" wrapText="1"/>
      <protection/>
    </xf>
    <xf numFmtId="0" fontId="8" fillId="0" borderId="10" xfId="91" applyFont="1" applyBorder="1" applyAlignment="1">
      <alignment horizontal="center" vertical="center"/>
      <protection/>
    </xf>
    <xf numFmtId="0" fontId="8" fillId="3" borderId="10" xfId="183" applyFont="1" applyFill="1" applyBorder="1" applyAlignment="1">
      <alignment horizontal="center" vertical="center"/>
      <protection/>
    </xf>
    <xf numFmtId="0" fontId="8" fillId="3" borderId="10" xfId="183" applyFont="1" applyFill="1" applyBorder="1">
      <alignment vertical="center"/>
      <protection/>
    </xf>
    <xf numFmtId="0" fontId="14" fillId="3" borderId="10" xfId="183" applyFont="1" applyFill="1" applyBorder="1" applyAlignment="1">
      <alignment horizontal="center" vertical="center"/>
      <protection/>
    </xf>
    <xf numFmtId="0" fontId="14" fillId="3" borderId="10" xfId="183" applyFont="1" applyFill="1" applyBorder="1">
      <alignment vertical="center"/>
      <protection/>
    </xf>
    <xf numFmtId="179" fontId="7" fillId="0" borderId="10" xfId="185" applyNumberFormat="1" applyFont="1" applyBorder="1" applyAlignment="1">
      <alignment horizontal="center" vertical="center" wrapText="1"/>
      <protection/>
    </xf>
    <xf numFmtId="0" fontId="10" fillId="27" borderId="10" xfId="185" applyFont="1" applyFill="1" applyBorder="1" applyAlignment="1">
      <alignment horizontal="center" vertical="center" wrapText="1"/>
      <protection/>
    </xf>
    <xf numFmtId="0" fontId="7" fillId="27" borderId="10" xfId="185" applyFont="1" applyFill="1" applyBorder="1" applyAlignment="1">
      <alignment horizontal="center" vertical="center" wrapText="1"/>
      <protection/>
    </xf>
    <xf numFmtId="0" fontId="7" fillId="27" borderId="10" xfId="185" applyFont="1" applyFill="1" applyBorder="1" applyAlignment="1">
      <alignment horizontal="left" vertical="center" wrapText="1" readingOrder="1"/>
      <protection/>
    </xf>
    <xf numFmtId="178" fontId="11" fillId="27" borderId="10" xfId="185" applyNumberFormat="1" applyFont="1" applyFill="1" applyBorder="1" applyAlignment="1" applyProtection="1">
      <alignment horizontal="center" vertical="center"/>
      <protection locked="0"/>
    </xf>
    <xf numFmtId="176" fontId="11" fillId="27" borderId="10" xfId="185" applyNumberFormat="1" applyFont="1" applyFill="1" applyBorder="1" applyAlignment="1" applyProtection="1">
      <alignment horizontal="center" vertical="center"/>
      <protection locked="0"/>
    </xf>
    <xf numFmtId="179" fontId="7" fillId="28" borderId="10" xfId="185" applyNumberFormat="1" applyFont="1" applyFill="1" applyBorder="1" applyAlignment="1">
      <alignment horizontal="center" vertical="center" wrapText="1"/>
      <protection/>
    </xf>
    <xf numFmtId="0" fontId="10" fillId="29" borderId="10" xfId="185" applyFont="1" applyFill="1" applyBorder="1" applyAlignment="1">
      <alignment horizontal="center" vertical="center" wrapText="1"/>
      <protection/>
    </xf>
    <xf numFmtId="0" fontId="10" fillId="29" borderId="10" xfId="185" applyFont="1" applyFill="1" applyBorder="1" applyAlignment="1">
      <alignment horizontal="left" vertical="center" wrapText="1"/>
      <protection/>
    </xf>
    <xf numFmtId="0" fontId="7" fillId="29" borderId="10" xfId="185" applyFont="1" applyFill="1" applyBorder="1" applyAlignment="1">
      <alignment horizontal="left" vertical="center" wrapText="1"/>
      <protection/>
    </xf>
    <xf numFmtId="0" fontId="14" fillId="0" borderId="10" xfId="32" applyFont="1" applyBorder="1" applyAlignment="1">
      <alignment horizontal="left" vertical="center" wrapText="1" readingOrder="1"/>
      <protection/>
    </xf>
    <xf numFmtId="0" fontId="14" fillId="0" borderId="10" xfId="32" applyFont="1" applyBorder="1" applyAlignment="1">
      <alignment horizontal="center" vertical="center" wrapText="1" readingOrder="1"/>
      <protection/>
    </xf>
    <xf numFmtId="176" fontId="25" fillId="0" borderId="10" xfId="32" applyNumberFormat="1" applyFont="1" applyBorder="1" applyAlignment="1" applyProtection="1">
      <alignment horizontal="center" vertical="center"/>
      <protection locked="0"/>
    </xf>
    <xf numFmtId="179" fontId="14" fillId="0" borderId="10" xfId="32" applyNumberFormat="1" applyFont="1" applyBorder="1" applyAlignment="1">
      <alignment vertical="center" wrapText="1"/>
      <protection/>
    </xf>
    <xf numFmtId="179" fontId="14" fillId="0" borderId="10" xfId="32" applyNumberFormat="1" applyFont="1" applyBorder="1" applyAlignment="1">
      <alignment horizontal="center" vertical="center" wrapText="1" readingOrder="1"/>
      <protection/>
    </xf>
    <xf numFmtId="0" fontId="14" fillId="0" borderId="10" xfId="186" applyFont="1" applyBorder="1" applyAlignment="1">
      <alignment horizontal="left" vertical="center" wrapText="1"/>
      <protection/>
    </xf>
    <xf numFmtId="0" fontId="14" fillId="0" borderId="10" xfId="187" applyFont="1" applyBorder="1" applyAlignment="1">
      <alignment vertical="center" wrapText="1" readingOrder="1"/>
      <protection/>
    </xf>
    <xf numFmtId="179" fontId="10" fillId="29" borderId="10" xfId="185" applyNumberFormat="1" applyFont="1" applyFill="1" applyBorder="1" applyAlignment="1">
      <alignment horizontal="center" vertical="center" wrapText="1"/>
      <protection/>
    </xf>
    <xf numFmtId="180" fontId="7" fillId="25" borderId="10" xfId="185" applyNumberFormat="1" applyFont="1" applyFill="1" applyBorder="1" applyAlignment="1">
      <alignment horizontal="center" vertical="center"/>
      <protection/>
    </xf>
    <xf numFmtId="0" fontId="1" fillId="0" borderId="12" xfId="0" applyFont="1" applyBorder="1" applyAlignment="1">
      <alignment horizontal="center" vertical="center" wrapText="1"/>
    </xf>
    <xf numFmtId="0" fontId="26" fillId="0" borderId="12" xfId="0" applyFont="1" applyBorder="1" applyAlignment="1">
      <alignment horizontal="left" vertical="center" wrapText="1"/>
    </xf>
    <xf numFmtId="0" fontId="0" fillId="0" borderId="12" xfId="0" applyFont="1" applyBorder="1" applyAlignment="1">
      <alignment horizontal="left" vertical="center" wrapText="1"/>
    </xf>
    <xf numFmtId="0" fontId="3" fillId="0" borderId="12" xfId="0" applyFont="1" applyBorder="1" applyAlignment="1">
      <alignment horizontal="left" vertical="center" wrapText="1"/>
    </xf>
    <xf numFmtId="0" fontId="27" fillId="0" borderId="12" xfId="0" applyFont="1" applyBorder="1" applyAlignment="1">
      <alignment horizontal="left" vertical="center" wrapText="1"/>
    </xf>
    <xf numFmtId="0" fontId="2" fillId="0" borderId="12" xfId="0" applyFont="1" applyBorder="1" applyAlignment="1">
      <alignment vertical="distributed" wrapText="1" readingOrder="1"/>
    </xf>
    <xf numFmtId="0" fontId="2" fillId="0" borderId="12" xfId="0" applyFont="1" applyBorder="1" applyAlignment="1">
      <alignment horizontal="left" vertical="center" wrapText="1" readingOrder="1"/>
    </xf>
    <xf numFmtId="0" fontId="2" fillId="0" borderId="12" xfId="0" applyFont="1" applyBorder="1" applyAlignment="1">
      <alignment vertical="distributed" wrapText="1"/>
    </xf>
  </cellXfs>
  <cellStyles count="224">
    <cellStyle name="Normal" xfId="0"/>
    <cellStyle name="Currency [0]" xfId="15"/>
    <cellStyle name="20% - 强调文字颜色 3" xfId="16"/>
    <cellStyle name="输出 3" xfId="17"/>
    <cellStyle name="链接单元格 5" xfId="18"/>
    <cellStyle name="40% - 强调文字颜色 5 4" xfId="19"/>
    <cellStyle name="20% - 强调文字颜色 6 5" xfId="20"/>
    <cellStyle name="60% - 强调文字颜色 4 3" xfId="21"/>
    <cellStyle name="输入" xfId="22"/>
    <cellStyle name="Currency" xfId="23"/>
    <cellStyle name="Comma [0]" xfId="24"/>
    <cellStyle name="40% - 强调文字颜色 3" xfId="25"/>
    <cellStyle name="计算 2" xfId="26"/>
    <cellStyle name="差" xfId="27"/>
    <cellStyle name="Comma" xfId="28"/>
    <cellStyle name="60% - 强调文字颜色 3" xfId="29"/>
    <cellStyle name="Hyperlink" xfId="30"/>
    <cellStyle name="Percent" xfId="31"/>
    <cellStyle name="常规_Sheet1 2" xfId="32"/>
    <cellStyle name="Followed Hyperlink" xfId="33"/>
    <cellStyle name="注释" xfId="34"/>
    <cellStyle name="20% - 强调文字颜色 4 5" xfId="35"/>
    <cellStyle name="60% - 强调文字颜色 2 3" xfId="36"/>
    <cellStyle name="警告文本" xfId="37"/>
    <cellStyle name="注释 5" xfId="38"/>
    <cellStyle name="60% - 强调文字颜色 2" xfId="39"/>
    <cellStyle name="标题 4" xfId="40"/>
    <cellStyle name="标题 3 5" xfId="41"/>
    <cellStyle name="标题" xfId="42"/>
    <cellStyle name="解释性文本" xfId="43"/>
    <cellStyle name="标题 1" xfId="44"/>
    <cellStyle name="标题 2" xfId="45"/>
    <cellStyle name="60% - 强调文字颜色 1" xfId="46"/>
    <cellStyle name="标题 3" xfId="47"/>
    <cellStyle name="60% - 强调文字颜色 4" xfId="48"/>
    <cellStyle name="输出" xfId="49"/>
    <cellStyle name="计算" xfId="50"/>
    <cellStyle name="检查单元格" xfId="51"/>
    <cellStyle name="40% - 强调文字颜色 4 2" xfId="52"/>
    <cellStyle name="20% - 强调文字颜色 6" xfId="53"/>
    <cellStyle name="强调文字颜色 2" xfId="54"/>
    <cellStyle name="链接单元格" xfId="55"/>
    <cellStyle name="汇总" xfId="56"/>
    <cellStyle name="40% - 强调文字颜色 6 5" xfId="57"/>
    <cellStyle name="好" xfId="58"/>
    <cellStyle name="适中" xfId="59"/>
    <cellStyle name="20% - 强调文字颜色 3 3" xfId="60"/>
    <cellStyle name="20% - 强调文字颜色 5" xfId="61"/>
    <cellStyle name="输出 5" xfId="62"/>
    <cellStyle name="强调文字颜色 1" xfId="63"/>
    <cellStyle name="20% - 强调文字颜色 1" xfId="64"/>
    <cellStyle name="链接单元格 3" xfId="65"/>
    <cellStyle name="40% - 强调文字颜色 1" xfId="66"/>
    <cellStyle name="链接单元格 4" xfId="67"/>
    <cellStyle name="输出 2" xfId="68"/>
    <cellStyle name="20% - 强调文字颜色 2" xfId="69"/>
    <cellStyle name="40% - 强调文字颜色 2" xfId="70"/>
    <cellStyle name="强调文字颜色 3" xfId="71"/>
    <cellStyle name="强调文字颜色 4" xfId="72"/>
    <cellStyle name="输出 4" xfId="73"/>
    <cellStyle name="20% - 强调文字颜色 4" xfId="74"/>
    <cellStyle name="计算 3" xfId="75"/>
    <cellStyle name="40% - 强调文字颜色 4" xfId="76"/>
    <cellStyle name="强调文字颜色 5" xfId="77"/>
    <cellStyle name="计算 4" xfId="78"/>
    <cellStyle name="40% - 强调文字颜色 5" xfId="79"/>
    <cellStyle name="60% - 强调文字颜色 5" xfId="80"/>
    <cellStyle name="强调文字颜色 6" xfId="81"/>
    <cellStyle name="适中 2" xfId="82"/>
    <cellStyle name="计算 5" xfId="83"/>
    <cellStyle name="40% - 强调文字颜色 6" xfId="84"/>
    <cellStyle name="60% - 强调文字颜色 6" xfId="85"/>
    <cellStyle name="解释性文本 2" xfId="86"/>
    <cellStyle name="标题 3 3" xfId="87"/>
    <cellStyle name="20% - 强调文字颜色 6 3" xfId="88"/>
    <cellStyle name="40% - 强调文字颜色 5 2" xfId="89"/>
    <cellStyle name="20% - 强调文字颜色 1 3" xfId="90"/>
    <cellStyle name="常规_2010算表" xfId="91"/>
    <cellStyle name="40% - 强调文字颜色 5 5" xfId="92"/>
    <cellStyle name="20% - 强调文字颜色 3 5" xfId="93"/>
    <cellStyle name="60% - 强调文字颜色 1 3" xfId="94"/>
    <cellStyle name="40% - 强调文字颜色 2 4" xfId="95"/>
    <cellStyle name="20% - 强调文字颜色 1 2" xfId="96"/>
    <cellStyle name="20% - 强调文字颜色 1 4" xfId="97"/>
    <cellStyle name="好 2" xfId="98"/>
    <cellStyle name="20% - 强调文字颜色 1 5" xfId="99"/>
    <cellStyle name="40% - 强调文字颜色 5 3" xfId="100"/>
    <cellStyle name="60% - 强调文字颜色 4 2" xfId="101"/>
    <cellStyle name="20% - 强调文字颜色 6 4" xfId="102"/>
    <cellStyle name="40% - 强调文字颜色 6 4" xfId="103"/>
    <cellStyle name="20% - 强调文字颜色 2 2" xfId="104"/>
    <cellStyle name="40% - 强调文字颜色 1 2" xfId="105"/>
    <cellStyle name="20% - 强调文字颜色 2 3" xfId="106"/>
    <cellStyle name="40% - 强调文字颜色 1 3" xfId="107"/>
    <cellStyle name="20% - 强调文字颜色 2 4" xfId="108"/>
    <cellStyle name="40% - 强调文字颜色 1 4" xfId="109"/>
    <cellStyle name="20% - 强调文字颜色 2 5" xfId="110"/>
    <cellStyle name="20% - 强调文字颜色 3 2" xfId="111"/>
    <cellStyle name="40% - 强调文字颜色 2 2" xfId="112"/>
    <cellStyle name="40% - 强调文字颜色 2 3" xfId="113"/>
    <cellStyle name="60% - 强调文字颜色 1 2" xfId="114"/>
    <cellStyle name="20% - 强调文字颜色 3 4" xfId="115"/>
    <cellStyle name="常规 3" xfId="116"/>
    <cellStyle name="20% - 强调文字颜色 4 2" xfId="117"/>
    <cellStyle name="40% - 强调文字颜色 3 2" xfId="118"/>
    <cellStyle name="常规 4" xfId="119"/>
    <cellStyle name="20% - 强调文字颜色 4 3" xfId="120"/>
    <cellStyle name="40% - 强调文字颜色 3 3" xfId="121"/>
    <cellStyle name="常规 5" xfId="122"/>
    <cellStyle name="60% - 强调文字颜色 2 2" xfId="123"/>
    <cellStyle name="20% - 强调文字颜色 4 4" xfId="124"/>
    <cellStyle name="40% - 强调文字颜色 3 4" xfId="125"/>
    <cellStyle name="20% - 强调文字颜色 5 2" xfId="126"/>
    <cellStyle name="20% - 强调文字颜色 5 3" xfId="127"/>
    <cellStyle name="40% - 强调文字颜色 4 3" xfId="128"/>
    <cellStyle name="60% - 强调文字颜色 3 2" xfId="129"/>
    <cellStyle name="20% - 强调文字颜色 5 4" xfId="130"/>
    <cellStyle name="40% - 强调文字颜色 4 4" xfId="131"/>
    <cellStyle name="60% - 强调文字颜色 3 3" xfId="132"/>
    <cellStyle name="20% - 强调文字颜色 5 5" xfId="133"/>
    <cellStyle name="20% - 强调文字颜色 6 2" xfId="134"/>
    <cellStyle name="40% - 强调文字颜色 4 5" xfId="135"/>
    <cellStyle name="40% - 强调文字颜色 1 5" xfId="136"/>
    <cellStyle name="40% - 强调文字颜色 2 5" xfId="137"/>
    <cellStyle name="40% - 强调文字颜色 3 5" xfId="138"/>
    <cellStyle name="40% - 强调文字颜色 6 2" xfId="139"/>
    <cellStyle name="40% - 强调文字颜色 6 3" xfId="140"/>
    <cellStyle name="60% - 强调文字颜色 1 4" xfId="141"/>
    <cellStyle name="60% - 强调文字颜色 1 5" xfId="142"/>
    <cellStyle name="60% - 强调文字颜色 2 4" xfId="143"/>
    <cellStyle name="60% - 强调文字颜色 2 5" xfId="144"/>
    <cellStyle name="60% - 强调文字颜色 3 4" xfId="145"/>
    <cellStyle name="60% - 强调文字颜色 3 5" xfId="146"/>
    <cellStyle name="60% - 强调文字颜色 4 4" xfId="147"/>
    <cellStyle name="60% - 强调文字颜色 4 5" xfId="148"/>
    <cellStyle name="60% - 强调文字颜色 5 2" xfId="149"/>
    <cellStyle name="60% - 强调文字颜色 5 3" xfId="150"/>
    <cellStyle name="60% - 强调文字颜色 5 4" xfId="151"/>
    <cellStyle name="60% - 强调文字颜色 5 5" xfId="152"/>
    <cellStyle name="60% - 强调文字颜色 6 2" xfId="153"/>
    <cellStyle name="60% - 强调文字颜色 6 3" xfId="154"/>
    <cellStyle name="60% - 强调文字颜色 6 4" xfId="155"/>
    <cellStyle name="60% - 强调文字颜色 6 5" xfId="156"/>
    <cellStyle name="标题 1 2" xfId="157"/>
    <cellStyle name="标题 1 3" xfId="158"/>
    <cellStyle name="标题 1 4" xfId="159"/>
    <cellStyle name="标题 1 5" xfId="160"/>
    <cellStyle name="标题 2 2" xfId="161"/>
    <cellStyle name="标题 2 3" xfId="162"/>
    <cellStyle name="标题 2 4" xfId="163"/>
    <cellStyle name="标题 2 5" xfId="164"/>
    <cellStyle name="标题 3 2" xfId="165"/>
    <cellStyle name="标题 3 4" xfId="166"/>
    <cellStyle name="标题 4 2" xfId="167"/>
    <cellStyle name="标题 4 3" xfId="168"/>
    <cellStyle name="检查单元格 2" xfId="169"/>
    <cellStyle name="标题 4 4" xfId="170"/>
    <cellStyle name="检查单元格 3" xfId="171"/>
    <cellStyle name="标题 4 5" xfId="172"/>
    <cellStyle name="标题 5" xfId="173"/>
    <cellStyle name="标题 6" xfId="174"/>
    <cellStyle name="标题 7" xfId="175"/>
    <cellStyle name="标题 8" xfId="176"/>
    <cellStyle name="解释性文本 5" xfId="177"/>
    <cellStyle name="差 2" xfId="178"/>
    <cellStyle name="差 3" xfId="179"/>
    <cellStyle name="差 4" xfId="180"/>
    <cellStyle name="差 5" xfId="181"/>
    <cellStyle name="常规 2" xfId="182"/>
    <cellStyle name="常规_2010算表_三房二厅" xfId="183"/>
    <cellStyle name="强调文字颜色 3 5" xfId="184"/>
    <cellStyle name="常规_Sheet1" xfId="185"/>
    <cellStyle name="常规_Sheet1 3" xfId="186"/>
    <cellStyle name="常规_Sheet1 4" xfId="187"/>
    <cellStyle name="常规_Sheet1_三房二厅" xfId="188"/>
    <cellStyle name="好 3" xfId="189"/>
    <cellStyle name="好 4" xfId="190"/>
    <cellStyle name="好 5" xfId="191"/>
    <cellStyle name="汇总 2" xfId="192"/>
    <cellStyle name="汇总 3" xfId="193"/>
    <cellStyle name="汇总 4" xfId="194"/>
    <cellStyle name="汇总 5" xfId="195"/>
    <cellStyle name="检查单元格 4" xfId="196"/>
    <cellStyle name="检查单元格 5" xfId="197"/>
    <cellStyle name="解释性文本 3" xfId="198"/>
    <cellStyle name="解释性文本 4" xfId="199"/>
    <cellStyle name="警告文本 2" xfId="200"/>
    <cellStyle name="警告文本 3" xfId="201"/>
    <cellStyle name="警告文本 4" xfId="202"/>
    <cellStyle name="警告文本 5" xfId="203"/>
    <cellStyle name="链接单元格 2" xfId="204"/>
    <cellStyle name="强调文字颜色 1 2" xfId="205"/>
    <cellStyle name="强调文字颜色 1 3" xfId="206"/>
    <cellStyle name="强调文字颜色 1 4" xfId="207"/>
    <cellStyle name="强调文字颜色 1 5" xfId="208"/>
    <cellStyle name="强调文字颜色 2 2" xfId="209"/>
    <cellStyle name="强调文字颜色 2 3" xfId="210"/>
    <cellStyle name="强调文字颜色 2 4" xfId="211"/>
    <cellStyle name="强调文字颜色 2 5" xfId="212"/>
    <cellStyle name="强调文字颜色 3 2" xfId="213"/>
    <cellStyle name="强调文字颜色 3 3" xfId="214"/>
    <cellStyle name="强调文字颜色 3 4" xfId="215"/>
    <cellStyle name="强调文字颜色 4 2" xfId="216"/>
    <cellStyle name="强调文字颜色 4 3" xfId="217"/>
    <cellStyle name="强调文字颜色 4 4" xfId="218"/>
    <cellStyle name="输入 2" xfId="219"/>
    <cellStyle name="强调文字颜色 4 5" xfId="220"/>
    <cellStyle name="强调文字颜色 5 2" xfId="221"/>
    <cellStyle name="强调文字颜色 5 3" xfId="222"/>
    <cellStyle name="强调文字颜色 5 4" xfId="223"/>
    <cellStyle name="强调文字颜色 5 5" xfId="224"/>
    <cellStyle name="强调文字颜色 6 2" xfId="225"/>
    <cellStyle name="强调文字颜色 6 3" xfId="226"/>
    <cellStyle name="强调文字颜色 6 4" xfId="227"/>
    <cellStyle name="强调文字颜色 6 5" xfId="228"/>
    <cellStyle name="适中 3" xfId="229"/>
    <cellStyle name="适中 4" xfId="230"/>
    <cellStyle name="适中 5" xfId="231"/>
    <cellStyle name="输入 3" xfId="232"/>
    <cellStyle name="输入 4" xfId="233"/>
    <cellStyle name="输入 5" xfId="234"/>
    <cellStyle name="注释 2" xfId="235"/>
    <cellStyle name="注释 3" xfId="236"/>
    <cellStyle name="注释 4" xfId="2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1</xdr:row>
      <xdr:rowOff>19050</xdr:rowOff>
    </xdr:to>
    <xdr:pic>
      <xdr:nvPicPr>
        <xdr:cNvPr id="1" name="Picture 81"/>
        <xdr:cNvPicPr preferRelativeResize="1">
          <a:picLocks noChangeAspect="1"/>
        </xdr:cNvPicPr>
      </xdr:nvPicPr>
      <xdr:blipFill>
        <a:blip r:embed="rId1"/>
        <a:stretch>
          <a:fillRect/>
        </a:stretch>
      </xdr:blipFill>
      <xdr:spPr>
        <a:xfrm>
          <a:off x="0" y="0"/>
          <a:ext cx="9667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36"/>
  <sheetViews>
    <sheetView workbookViewId="0" topLeftCell="A28">
      <selection activeCell="A22" sqref="A22"/>
    </sheetView>
  </sheetViews>
  <sheetFormatPr defaultColWidth="9.00390625" defaultRowHeight="14.25"/>
  <cols>
    <col min="1" max="1" width="140.25390625" style="0" customWidth="1"/>
  </cols>
  <sheetData>
    <row r="1" ht="29.25" customHeight="1">
      <c r="A1" s="152" t="s">
        <v>0</v>
      </c>
    </row>
    <row r="2" ht="66" customHeight="1">
      <c r="A2" s="153" t="s">
        <v>1</v>
      </c>
    </row>
    <row r="3" ht="91.5" customHeight="1">
      <c r="A3" s="154" t="s">
        <v>2</v>
      </c>
    </row>
    <row r="4" ht="29.25" customHeight="1">
      <c r="A4" s="154" t="s">
        <v>3</v>
      </c>
    </row>
    <row r="5" ht="49.5" customHeight="1">
      <c r="A5" s="154" t="s">
        <v>4</v>
      </c>
    </row>
    <row r="6" ht="62.25" customHeight="1">
      <c r="A6" s="154" t="s">
        <v>5</v>
      </c>
    </row>
    <row r="7" ht="41.25" customHeight="1">
      <c r="A7" s="154" t="s">
        <v>6</v>
      </c>
    </row>
    <row r="8" ht="34.5" customHeight="1">
      <c r="A8" s="154" t="s">
        <v>7</v>
      </c>
    </row>
    <row r="9" ht="48" customHeight="1">
      <c r="A9" s="154" t="s">
        <v>8</v>
      </c>
    </row>
    <row r="10" ht="51.75" customHeight="1">
      <c r="A10" s="155" t="s">
        <v>9</v>
      </c>
    </row>
    <row r="11" ht="30" customHeight="1">
      <c r="A11" s="154" t="s">
        <v>10</v>
      </c>
    </row>
    <row r="12" ht="28.5" customHeight="1">
      <c r="A12" s="155" t="s">
        <v>11</v>
      </c>
    </row>
    <row r="13" ht="32.25" customHeight="1">
      <c r="A13" s="155" t="s">
        <v>12</v>
      </c>
    </row>
    <row r="14" ht="69" customHeight="1">
      <c r="A14" s="155" t="s">
        <v>13</v>
      </c>
    </row>
    <row r="15" ht="48" customHeight="1">
      <c r="A15" s="155" t="s">
        <v>14</v>
      </c>
    </row>
    <row r="16" ht="21.75" customHeight="1">
      <c r="A16" s="155" t="s">
        <v>15</v>
      </c>
    </row>
    <row r="17" ht="21.75" customHeight="1">
      <c r="A17" s="155" t="s">
        <v>16</v>
      </c>
    </row>
    <row r="18" ht="30" customHeight="1">
      <c r="A18" s="156" t="s">
        <v>17</v>
      </c>
    </row>
    <row r="19" ht="52.5" customHeight="1">
      <c r="A19" s="156" t="s">
        <v>18</v>
      </c>
    </row>
    <row r="20" ht="24" customHeight="1">
      <c r="A20" s="154" t="s">
        <v>19</v>
      </c>
    </row>
    <row r="21" ht="24.75" customHeight="1">
      <c r="A21" s="157" t="s">
        <v>20</v>
      </c>
    </row>
    <row r="22" ht="25.5" customHeight="1">
      <c r="A22" s="157" t="s">
        <v>21</v>
      </c>
    </row>
    <row r="23" ht="20.25" customHeight="1">
      <c r="A23" s="157" t="s">
        <v>22</v>
      </c>
    </row>
    <row r="24" ht="24" customHeight="1">
      <c r="A24" s="158" t="s">
        <v>23</v>
      </c>
    </row>
    <row r="25" ht="25.5" customHeight="1">
      <c r="A25" s="158" t="s">
        <v>24</v>
      </c>
    </row>
    <row r="26" ht="22.5" customHeight="1">
      <c r="A26" s="157" t="s">
        <v>25</v>
      </c>
    </row>
    <row r="27" ht="28.5" customHeight="1">
      <c r="A27" s="157" t="s">
        <v>26</v>
      </c>
    </row>
    <row r="28" ht="27.75" customHeight="1">
      <c r="A28" s="159" t="s">
        <v>27</v>
      </c>
    </row>
    <row r="29" ht="23.25" customHeight="1">
      <c r="A29" s="159" t="s">
        <v>28</v>
      </c>
    </row>
    <row r="30" ht="24.75" customHeight="1">
      <c r="A30" s="159" t="s">
        <v>29</v>
      </c>
    </row>
    <row r="31" ht="23.25" customHeight="1">
      <c r="A31" s="157" t="s">
        <v>30</v>
      </c>
    </row>
    <row r="32" ht="28.5" customHeight="1">
      <c r="A32" s="157" t="s">
        <v>31</v>
      </c>
    </row>
    <row r="33" ht="24.75" customHeight="1">
      <c r="A33" s="159" t="s">
        <v>32</v>
      </c>
    </row>
    <row r="34" ht="24.75" customHeight="1">
      <c r="A34" s="157" t="s">
        <v>33</v>
      </c>
    </row>
    <row r="35" ht="33" customHeight="1">
      <c r="A35" s="157" t="s">
        <v>34</v>
      </c>
    </row>
    <row r="36" ht="27" customHeight="1">
      <c r="A36" s="157" t="s">
        <v>35</v>
      </c>
    </row>
  </sheetData>
  <sheetProtection/>
  <printOptions/>
  <pageMargins left="0.75" right="0.75" top="1" bottom="1" header="0.5" footer="0.5"/>
  <pageSetup horizontalDpi="600" verticalDpi="600" orientation="landscape" paperSize="9"/>
  <headerFooter scaleWithDoc="0" alignWithMargins="0">
    <oddHeader>&amp;L&amp;G&amp;C&amp;"宋体,加粗"&amp;10极致 个性 品味&amp;R&amp;10为中国人的生活空间更美好而倾尽全力！</oddHeader>
    <oddFooter>&amp;L&amp;10上海波涛装饰集团娄底公司&amp;C&amp;10电话：0738-6793777&amp;R&amp;10地址：娄底市娄星北路一大桥前100米</oddFooter>
  </headerFooter>
  <legacyDrawingHF r:id="rId1"/>
</worksheet>
</file>

<file path=xl/worksheets/sheet2.xml><?xml version="1.0" encoding="utf-8"?>
<worksheet xmlns="http://schemas.openxmlformats.org/spreadsheetml/2006/main" xmlns:r="http://schemas.openxmlformats.org/officeDocument/2006/relationships">
  <dimension ref="A1:H25"/>
  <sheetViews>
    <sheetView tabSelected="1" zoomScale="115" zoomScaleNormal="115" workbookViewId="0" topLeftCell="A1">
      <selection activeCell="C25" sqref="C25:H25"/>
    </sheetView>
  </sheetViews>
  <sheetFormatPr defaultColWidth="9.00390625" defaultRowHeight="14.25"/>
  <cols>
    <col min="1" max="1" width="5.50390625" style="118" customWidth="1"/>
    <col min="2" max="2" width="17.125" style="119" customWidth="1"/>
    <col min="3" max="3" width="41.375" style="119" customWidth="1"/>
    <col min="4" max="4" width="5.375" style="118" customWidth="1"/>
    <col min="5" max="5" width="6.125" style="118" customWidth="1"/>
    <col min="6" max="6" width="6.375" style="119" customWidth="1"/>
    <col min="7" max="7" width="6.50390625" style="119" customWidth="1"/>
    <col min="8" max="8" width="9.375" style="120" customWidth="1"/>
  </cols>
  <sheetData>
    <row r="1" spans="1:8" ht="31.5">
      <c r="A1" s="121" t="s">
        <v>36</v>
      </c>
      <c r="B1" s="122"/>
      <c r="C1" s="122"/>
      <c r="D1" s="122"/>
      <c r="E1" s="122"/>
      <c r="F1" s="122"/>
      <c r="G1" s="122"/>
      <c r="H1" s="122"/>
    </row>
    <row r="2" spans="1:8" ht="18.75" customHeight="1">
      <c r="A2" s="123" t="s">
        <v>37</v>
      </c>
      <c r="B2" s="123"/>
      <c r="C2" s="123"/>
      <c r="D2" s="123"/>
      <c r="E2" s="123"/>
      <c r="F2" s="123"/>
      <c r="G2" s="123"/>
      <c r="H2" s="123"/>
    </row>
    <row r="3" spans="1:8" ht="18.75" customHeight="1">
      <c r="A3" s="124" t="s">
        <v>38</v>
      </c>
      <c r="B3" s="124"/>
      <c r="C3" s="124"/>
      <c r="D3" s="124"/>
      <c r="E3" s="124"/>
      <c r="F3" s="124"/>
      <c r="G3" s="124"/>
      <c r="H3" s="124"/>
    </row>
    <row r="4" spans="1:8" s="115" customFormat="1" ht="15.75" customHeight="1">
      <c r="A4" s="125" t="s">
        <v>39</v>
      </c>
      <c r="B4" s="25" t="s">
        <v>40</v>
      </c>
      <c r="C4" s="24" t="s">
        <v>41</v>
      </c>
      <c r="D4" s="24" t="s">
        <v>42</v>
      </c>
      <c r="E4" s="27" t="s">
        <v>43</v>
      </c>
      <c r="F4" s="27" t="s">
        <v>44</v>
      </c>
      <c r="G4" s="27"/>
      <c r="H4" s="27" t="s">
        <v>45</v>
      </c>
    </row>
    <row r="5" spans="1:8" s="115" customFormat="1" ht="15.75" customHeight="1">
      <c r="A5" s="125"/>
      <c r="B5" s="25"/>
      <c r="C5" s="24"/>
      <c r="D5" s="28"/>
      <c r="E5" s="27"/>
      <c r="F5" s="27" t="s">
        <v>46</v>
      </c>
      <c r="G5" s="27" t="s">
        <v>47</v>
      </c>
      <c r="H5" s="27"/>
    </row>
    <row r="6" spans="1:8" ht="21.75" customHeight="1">
      <c r="A6" s="126" t="s">
        <v>48</v>
      </c>
      <c r="B6" s="127" t="s">
        <v>49</v>
      </c>
      <c r="C6" s="128"/>
      <c r="D6" s="128"/>
      <c r="E6" s="128"/>
      <c r="F6" s="128"/>
      <c r="G6" s="128"/>
      <c r="H6" s="128"/>
    </row>
    <row r="7" spans="1:8" ht="21.75" customHeight="1">
      <c r="A7" s="129" t="s">
        <v>50</v>
      </c>
      <c r="B7" s="130" t="s">
        <v>51</v>
      </c>
      <c r="C7" s="131"/>
      <c r="D7" s="131"/>
      <c r="E7" s="131"/>
      <c r="F7" s="132"/>
      <c r="G7" s="132"/>
      <c r="H7" s="131" t="s">
        <v>52</v>
      </c>
    </row>
    <row r="8" spans="1:8" ht="21.75" customHeight="1">
      <c r="A8" s="29">
        <v>1</v>
      </c>
      <c r="B8" s="37"/>
      <c r="C8" s="68"/>
      <c r="D8" s="31" t="s">
        <v>53</v>
      </c>
      <c r="E8" s="32"/>
      <c r="F8" s="32"/>
      <c r="G8" s="32"/>
      <c r="H8" s="133">
        <f aca="true" t="shared" si="0" ref="H8:H13">(G8+F8)*E8</f>
        <v>0</v>
      </c>
    </row>
    <row r="9" spans="1:8" ht="21.75" customHeight="1">
      <c r="A9" s="29">
        <v>2</v>
      </c>
      <c r="B9" s="37"/>
      <c r="C9" s="68"/>
      <c r="D9" s="31" t="s">
        <v>53</v>
      </c>
      <c r="E9" s="32"/>
      <c r="F9" s="32"/>
      <c r="G9" s="32"/>
      <c r="H9" s="133">
        <f t="shared" si="0"/>
        <v>0</v>
      </c>
    </row>
    <row r="10" spans="1:8" ht="21.75" customHeight="1">
      <c r="A10" s="29">
        <v>3</v>
      </c>
      <c r="B10" s="37"/>
      <c r="C10" s="68"/>
      <c r="D10" s="31" t="s">
        <v>53</v>
      </c>
      <c r="E10" s="32"/>
      <c r="F10" s="32"/>
      <c r="G10" s="32"/>
      <c r="H10" s="133">
        <f t="shared" si="0"/>
        <v>0</v>
      </c>
    </row>
    <row r="11" spans="1:8" ht="21.75" customHeight="1">
      <c r="A11" s="29">
        <v>4</v>
      </c>
      <c r="B11" s="37"/>
      <c r="C11" s="68"/>
      <c r="D11" s="31" t="s">
        <v>53</v>
      </c>
      <c r="E11" s="32"/>
      <c r="F11" s="32"/>
      <c r="G11" s="32"/>
      <c r="H11" s="133">
        <f t="shared" si="0"/>
        <v>0</v>
      </c>
    </row>
    <row r="12" spans="1:8" ht="21.75" customHeight="1">
      <c r="A12" s="29">
        <v>5</v>
      </c>
      <c r="B12" s="37"/>
      <c r="C12" s="68"/>
      <c r="D12" s="31" t="s">
        <v>53</v>
      </c>
      <c r="E12" s="32"/>
      <c r="F12" s="32"/>
      <c r="G12" s="32"/>
      <c r="H12" s="133">
        <f t="shared" si="0"/>
        <v>0</v>
      </c>
    </row>
    <row r="13" spans="1:8" ht="21.75" customHeight="1">
      <c r="A13" s="29">
        <v>6</v>
      </c>
      <c r="B13" s="37"/>
      <c r="C13" s="68"/>
      <c r="D13" s="31" t="s">
        <v>53</v>
      </c>
      <c r="E13" s="32"/>
      <c r="F13" s="32"/>
      <c r="G13" s="32"/>
      <c r="H13" s="133">
        <f t="shared" si="0"/>
        <v>0</v>
      </c>
    </row>
    <row r="14" spans="1:8" s="116" customFormat="1" ht="21.75" customHeight="1">
      <c r="A14" s="134"/>
      <c r="B14" s="135" t="s">
        <v>54</v>
      </c>
      <c r="C14" s="136"/>
      <c r="D14" s="137"/>
      <c r="E14" s="138"/>
      <c r="F14" s="138"/>
      <c r="G14" s="138"/>
      <c r="H14" s="139">
        <f>H8+H9+H10+H11+H12+H13</f>
        <v>0</v>
      </c>
    </row>
    <row r="15" spans="1:8" ht="21.75" customHeight="1">
      <c r="A15" s="140" t="s">
        <v>55</v>
      </c>
      <c r="B15" s="141" t="s">
        <v>56</v>
      </c>
      <c r="C15" s="142"/>
      <c r="D15" s="142"/>
      <c r="E15" s="142"/>
      <c r="F15" s="142"/>
      <c r="G15" s="142"/>
      <c r="H15" s="142"/>
    </row>
    <row r="16" spans="1:8" ht="21.75" customHeight="1">
      <c r="A16" s="51">
        <v>1</v>
      </c>
      <c r="B16" s="33" t="s">
        <v>57</v>
      </c>
      <c r="C16" s="143"/>
      <c r="D16" s="144" t="s">
        <v>58</v>
      </c>
      <c r="E16" s="145">
        <v>1</v>
      </c>
      <c r="F16" s="146"/>
      <c r="G16" s="133"/>
      <c r="H16" s="147">
        <f>G16*1</f>
        <v>0</v>
      </c>
    </row>
    <row r="17" spans="1:8" s="117" customFormat="1" ht="21.75" customHeight="1">
      <c r="A17" s="51">
        <v>2</v>
      </c>
      <c r="B17" s="33" t="s">
        <v>59</v>
      </c>
      <c r="C17" s="148"/>
      <c r="D17" s="51" t="s">
        <v>58</v>
      </c>
      <c r="E17" s="133">
        <v>1</v>
      </c>
      <c r="F17" s="133"/>
      <c r="G17" s="133"/>
      <c r="H17" s="133">
        <f aca="true" t="shared" si="1" ref="H17:H20">G17*E17</f>
        <v>0</v>
      </c>
    </row>
    <row r="18" spans="1:8" ht="21.75" customHeight="1">
      <c r="A18" s="51">
        <v>3</v>
      </c>
      <c r="B18" s="33" t="s">
        <v>60</v>
      </c>
      <c r="C18" s="149"/>
      <c r="D18" s="51" t="s">
        <v>58</v>
      </c>
      <c r="E18" s="133">
        <v>1</v>
      </c>
      <c r="F18" s="133"/>
      <c r="G18" s="133"/>
      <c r="H18" s="133">
        <f t="shared" si="1"/>
        <v>0</v>
      </c>
    </row>
    <row r="19" spans="1:8" ht="21.75" customHeight="1">
      <c r="A19" s="51"/>
      <c r="B19" s="29" t="s">
        <v>61</v>
      </c>
      <c r="C19" s="37"/>
      <c r="D19" s="51"/>
      <c r="E19" s="133"/>
      <c r="F19" s="133"/>
      <c r="G19" s="133"/>
      <c r="H19" s="150">
        <f>H16+H17+H18</f>
        <v>0</v>
      </c>
    </row>
    <row r="20" spans="1:8" ht="21.75" customHeight="1">
      <c r="A20" s="86" t="s">
        <v>62</v>
      </c>
      <c r="B20" s="91" t="s">
        <v>63</v>
      </c>
      <c r="C20" s="37" t="s">
        <v>64</v>
      </c>
      <c r="D20" s="31" t="s">
        <v>53</v>
      </c>
      <c r="E20" s="133">
        <v>0</v>
      </c>
      <c r="F20" s="133"/>
      <c r="G20" s="133">
        <v>0</v>
      </c>
      <c r="H20" s="93">
        <f t="shared" si="1"/>
        <v>0</v>
      </c>
    </row>
    <row r="21" spans="1:8" ht="21.75" customHeight="1">
      <c r="A21" s="86" t="s">
        <v>65</v>
      </c>
      <c r="B21" s="91" t="s">
        <v>66</v>
      </c>
      <c r="C21" s="92" t="s">
        <v>67</v>
      </c>
      <c r="D21" s="87" t="s">
        <v>58</v>
      </c>
      <c r="E21" s="35">
        <v>1</v>
      </c>
      <c r="F21" s="35"/>
      <c r="G21" s="35"/>
      <c r="H21" s="93">
        <f>H14+H19</f>
        <v>0</v>
      </c>
    </row>
    <row r="22" spans="1:8" ht="21.75" customHeight="1">
      <c r="A22" s="94" t="s">
        <v>68</v>
      </c>
      <c r="B22" s="91" t="s">
        <v>69</v>
      </c>
      <c r="C22" s="92" t="s">
        <v>70</v>
      </c>
      <c r="D22" s="87" t="s">
        <v>58</v>
      </c>
      <c r="E22" s="35">
        <v>1</v>
      </c>
      <c r="F22" s="35"/>
      <c r="G22" s="35"/>
      <c r="H22" s="93">
        <f>H21*0.15</f>
        <v>0</v>
      </c>
    </row>
    <row r="23" spans="1:8" ht="21.75" customHeight="1">
      <c r="A23" s="94" t="s">
        <v>71</v>
      </c>
      <c r="B23" s="91" t="s">
        <v>72</v>
      </c>
      <c r="C23" s="92"/>
      <c r="D23" s="87" t="s">
        <v>58</v>
      </c>
      <c r="E23" s="35">
        <v>1</v>
      </c>
      <c r="F23" s="35"/>
      <c r="G23" s="35"/>
      <c r="H23" s="93">
        <f>(H21+H22)*0.11</f>
        <v>0</v>
      </c>
    </row>
    <row r="24" spans="1:8" ht="21.75" customHeight="1">
      <c r="A24" s="94" t="s">
        <v>73</v>
      </c>
      <c r="B24" s="95" t="s">
        <v>74</v>
      </c>
      <c r="C24" s="96"/>
      <c r="D24" s="97" t="s">
        <v>58</v>
      </c>
      <c r="E24" s="72">
        <v>1</v>
      </c>
      <c r="F24" s="72"/>
      <c r="G24" s="72"/>
      <c r="H24" s="93">
        <f>SUM(H20:H23)</f>
        <v>0</v>
      </c>
    </row>
    <row r="25" spans="1:8" ht="21.75" customHeight="1">
      <c r="A25" s="97"/>
      <c r="B25" s="95" t="s">
        <v>75</v>
      </c>
      <c r="C25" s="151">
        <f>H24</f>
        <v>0</v>
      </c>
      <c r="D25" s="151"/>
      <c r="E25" s="151"/>
      <c r="F25" s="151"/>
      <c r="G25" s="151"/>
      <c r="H25" s="151"/>
    </row>
    <row r="26" ht="24.75" customHeight="1"/>
    <row r="27" ht="24.75" customHeight="1"/>
    <row r="28" ht="24.75" customHeight="1"/>
  </sheetData>
  <sheetProtection/>
  <mergeCells count="11">
    <mergeCell ref="A1:H1"/>
    <mergeCell ref="A2:H2"/>
    <mergeCell ref="A3:H3"/>
    <mergeCell ref="F4:G4"/>
    <mergeCell ref="C25:H25"/>
    <mergeCell ref="A4:A5"/>
    <mergeCell ref="B4:B5"/>
    <mergeCell ref="C4:C5"/>
    <mergeCell ref="D4:D5"/>
    <mergeCell ref="E4:E5"/>
    <mergeCell ref="H4:H5"/>
  </mergeCells>
  <printOptions/>
  <pageMargins left="0.39" right="0.39" top="0.39" bottom="0.39" header="0.51" footer="0.51"/>
  <pageSetup horizontalDpi="600" verticalDpi="600" orientation="portrait" paperSize="9" scale="91"/>
</worksheet>
</file>

<file path=xl/worksheets/sheet3.xml><?xml version="1.0" encoding="utf-8"?>
<worksheet xmlns="http://schemas.openxmlformats.org/spreadsheetml/2006/main" xmlns:r="http://schemas.openxmlformats.org/officeDocument/2006/relationships">
  <dimension ref="A1:H194"/>
  <sheetViews>
    <sheetView workbookViewId="0" topLeftCell="A1">
      <selection activeCell="C94" sqref="C94"/>
    </sheetView>
  </sheetViews>
  <sheetFormatPr defaultColWidth="9.00390625" defaultRowHeight="14.25"/>
  <cols>
    <col min="1" max="1" width="4.125" style="0" customWidth="1"/>
    <col min="2" max="2" width="21.125" style="0" customWidth="1"/>
    <col min="3" max="3" width="63.625" style="0" customWidth="1"/>
    <col min="4" max="4" width="4.75390625" style="20" customWidth="1"/>
    <col min="5" max="5" width="7.25390625" style="16" customWidth="1"/>
    <col min="6" max="6" width="8.50390625" style="16" customWidth="1"/>
    <col min="7" max="7" width="8.625" style="16" customWidth="1"/>
    <col min="8" max="8" width="8.875" style="16" customWidth="1"/>
  </cols>
  <sheetData>
    <row r="1" spans="1:8" ht="55.5" customHeight="1">
      <c r="A1" s="21"/>
      <c r="B1" s="21"/>
      <c r="C1" s="21"/>
      <c r="D1" s="21"/>
      <c r="E1" s="21"/>
      <c r="F1" s="21"/>
      <c r="G1" s="21"/>
      <c r="H1" s="21"/>
    </row>
    <row r="2" spans="1:8" ht="22.5" customHeight="1">
      <c r="A2" s="22" t="s">
        <v>76</v>
      </c>
      <c r="B2" s="22"/>
      <c r="C2" s="22"/>
      <c r="D2" s="22"/>
      <c r="E2" s="22"/>
      <c r="F2" s="22"/>
      <c r="G2" s="22"/>
      <c r="H2" s="22"/>
    </row>
    <row r="3" spans="1:8" ht="20.25" customHeight="1">
      <c r="A3" s="23" t="s">
        <v>77</v>
      </c>
      <c r="B3" s="23"/>
      <c r="C3" s="23"/>
      <c r="D3" s="23"/>
      <c r="E3" s="23"/>
      <c r="F3" s="23"/>
      <c r="G3" s="23"/>
      <c r="H3" s="23"/>
    </row>
    <row r="4" spans="1:8" ht="14.25">
      <c r="A4" s="24" t="s">
        <v>39</v>
      </c>
      <c r="B4" s="25" t="s">
        <v>40</v>
      </c>
      <c r="C4" s="26" t="s">
        <v>41</v>
      </c>
      <c r="D4" s="24" t="s">
        <v>42</v>
      </c>
      <c r="E4" s="27" t="s">
        <v>43</v>
      </c>
      <c r="F4" s="27" t="s">
        <v>44</v>
      </c>
      <c r="G4" s="27"/>
      <c r="H4" s="27" t="s">
        <v>45</v>
      </c>
    </row>
    <row r="5" spans="1:8" ht="14.25">
      <c r="A5" s="24"/>
      <c r="B5" s="25"/>
      <c r="C5" s="26"/>
      <c r="D5" s="28"/>
      <c r="E5" s="27"/>
      <c r="F5" s="27" t="s">
        <v>78</v>
      </c>
      <c r="G5" s="27" t="s">
        <v>79</v>
      </c>
      <c r="H5" s="27"/>
    </row>
    <row r="6" spans="1:8" ht="14.25">
      <c r="A6" s="24" t="s">
        <v>50</v>
      </c>
      <c r="B6" s="25" t="s">
        <v>80</v>
      </c>
      <c r="C6" s="26"/>
      <c r="D6" s="28"/>
      <c r="E6" s="27"/>
      <c r="F6" s="27"/>
      <c r="G6" s="27"/>
      <c r="H6" s="27"/>
    </row>
    <row r="7" spans="1:8" ht="14.25">
      <c r="A7" s="29">
        <v>1</v>
      </c>
      <c r="B7" s="30" t="s">
        <v>81</v>
      </c>
      <c r="C7" s="30"/>
      <c r="D7" s="31" t="s">
        <v>53</v>
      </c>
      <c r="E7" s="32">
        <v>1</v>
      </c>
      <c r="F7" s="32"/>
      <c r="G7" s="32">
        <v>70</v>
      </c>
      <c r="H7" s="32">
        <f aca="true" t="shared" si="0" ref="H7:H18">(F7+G7)*E7</f>
        <v>70</v>
      </c>
    </row>
    <row r="8" spans="1:8" ht="14.25">
      <c r="A8" s="29">
        <v>2</v>
      </c>
      <c r="B8" s="30" t="s">
        <v>82</v>
      </c>
      <c r="C8" s="30"/>
      <c r="D8" s="31" t="s">
        <v>53</v>
      </c>
      <c r="E8" s="32">
        <v>1</v>
      </c>
      <c r="F8" s="32"/>
      <c r="G8" s="32">
        <v>90</v>
      </c>
      <c r="H8" s="32">
        <f t="shared" si="0"/>
        <v>90</v>
      </c>
    </row>
    <row r="9" spans="1:8" ht="14.25">
      <c r="A9" s="29">
        <v>3</v>
      </c>
      <c r="B9" s="30" t="s">
        <v>83</v>
      </c>
      <c r="C9" s="30" t="s">
        <v>84</v>
      </c>
      <c r="D9" s="31" t="s">
        <v>53</v>
      </c>
      <c r="E9" s="32">
        <v>1</v>
      </c>
      <c r="F9" s="32">
        <v>107.14</v>
      </c>
      <c r="G9" s="32">
        <v>51.43</v>
      </c>
      <c r="H9" s="32">
        <f t="shared" si="0"/>
        <v>158.57</v>
      </c>
    </row>
    <row r="10" spans="1:8" ht="14.25">
      <c r="A10" s="29">
        <v>4</v>
      </c>
      <c r="B10" s="30" t="s">
        <v>85</v>
      </c>
      <c r="C10" s="33" t="s">
        <v>84</v>
      </c>
      <c r="D10" s="31" t="s">
        <v>53</v>
      </c>
      <c r="E10" s="32">
        <v>1</v>
      </c>
      <c r="F10" s="32">
        <v>55</v>
      </c>
      <c r="G10" s="32">
        <v>41</v>
      </c>
      <c r="H10" s="32">
        <f t="shared" si="0"/>
        <v>96</v>
      </c>
    </row>
    <row r="11" spans="1:8" ht="14.25">
      <c r="A11" s="29">
        <v>5</v>
      </c>
      <c r="B11" s="30" t="s">
        <v>86</v>
      </c>
      <c r="C11" s="33" t="s">
        <v>87</v>
      </c>
      <c r="D11" s="31" t="s">
        <v>88</v>
      </c>
      <c r="E11" s="32">
        <v>1</v>
      </c>
      <c r="F11" s="32">
        <v>9</v>
      </c>
      <c r="G11" s="32">
        <v>15</v>
      </c>
      <c r="H11" s="32">
        <f t="shared" si="0"/>
        <v>24</v>
      </c>
    </row>
    <row r="12" spans="1:8" ht="36.75" customHeight="1">
      <c r="A12" s="29">
        <v>6</v>
      </c>
      <c r="B12" s="33" t="s">
        <v>89</v>
      </c>
      <c r="C12" s="33" t="s">
        <v>90</v>
      </c>
      <c r="D12" s="34" t="s">
        <v>53</v>
      </c>
      <c r="E12" s="35">
        <v>1</v>
      </c>
      <c r="F12" s="35">
        <v>16.8</v>
      </c>
      <c r="G12" s="35">
        <v>15</v>
      </c>
      <c r="H12" s="32">
        <f t="shared" si="0"/>
        <v>31.8</v>
      </c>
    </row>
    <row r="13" spans="1:8" ht="14.25">
      <c r="A13" s="29">
        <v>7</v>
      </c>
      <c r="B13" s="36" t="s">
        <v>91</v>
      </c>
      <c r="C13" s="33" t="s">
        <v>92</v>
      </c>
      <c r="D13" s="34" t="s">
        <v>53</v>
      </c>
      <c r="E13" s="35">
        <v>1</v>
      </c>
      <c r="F13" s="35">
        <v>16.8</v>
      </c>
      <c r="G13" s="35">
        <v>35</v>
      </c>
      <c r="H13" s="32">
        <f t="shared" si="0"/>
        <v>51.8</v>
      </c>
    </row>
    <row r="14" spans="1:8" ht="14.25">
      <c r="A14" s="29">
        <v>8</v>
      </c>
      <c r="B14" s="33" t="s">
        <v>93</v>
      </c>
      <c r="C14" s="37"/>
      <c r="D14" s="38" t="s">
        <v>88</v>
      </c>
      <c r="E14" s="32">
        <v>1</v>
      </c>
      <c r="F14" s="35"/>
      <c r="G14" s="35">
        <v>20</v>
      </c>
      <c r="H14" s="32">
        <f t="shared" si="0"/>
        <v>20</v>
      </c>
    </row>
    <row r="15" spans="1:8" ht="14.25">
      <c r="A15" s="29">
        <v>9</v>
      </c>
      <c r="B15" s="39" t="s">
        <v>94</v>
      </c>
      <c r="C15" s="40"/>
      <c r="D15" s="38" t="s">
        <v>53</v>
      </c>
      <c r="E15" s="32">
        <v>1</v>
      </c>
      <c r="F15" s="41">
        <v>60</v>
      </c>
      <c r="G15" s="35">
        <v>30</v>
      </c>
      <c r="H15" s="32">
        <f t="shared" si="0"/>
        <v>90</v>
      </c>
    </row>
    <row r="16" spans="1:8" ht="14.25">
      <c r="A16" s="29">
        <v>10</v>
      </c>
      <c r="B16" s="33" t="s">
        <v>95</v>
      </c>
      <c r="C16" s="30" t="s">
        <v>96</v>
      </c>
      <c r="D16" s="42" t="s">
        <v>88</v>
      </c>
      <c r="E16" s="35">
        <v>1</v>
      </c>
      <c r="F16" s="35">
        <v>385</v>
      </c>
      <c r="G16" s="35">
        <v>218</v>
      </c>
      <c r="H16" s="32">
        <f t="shared" si="0"/>
        <v>603</v>
      </c>
    </row>
    <row r="17" spans="1:8" ht="14.25">
      <c r="A17" s="29">
        <v>11</v>
      </c>
      <c r="B17" s="33" t="s">
        <v>97</v>
      </c>
      <c r="C17" s="37"/>
      <c r="D17" s="34" t="s">
        <v>53</v>
      </c>
      <c r="E17" s="35">
        <v>1</v>
      </c>
      <c r="F17" s="35">
        <v>298</v>
      </c>
      <c r="G17" s="35">
        <v>120</v>
      </c>
      <c r="H17" s="32">
        <f t="shared" si="0"/>
        <v>418</v>
      </c>
    </row>
    <row r="18" spans="1:8" ht="14.25">
      <c r="A18" s="29">
        <v>12</v>
      </c>
      <c r="B18" s="33" t="s">
        <v>98</v>
      </c>
      <c r="C18" s="37"/>
      <c r="D18" s="42" t="s">
        <v>88</v>
      </c>
      <c r="E18" s="35">
        <v>1</v>
      </c>
      <c r="F18" s="35">
        <v>85</v>
      </c>
      <c r="G18" s="35">
        <v>45</v>
      </c>
      <c r="H18" s="32">
        <f t="shared" si="0"/>
        <v>130</v>
      </c>
    </row>
    <row r="19" spans="1:8" ht="14.25">
      <c r="A19" s="25" t="s">
        <v>99</v>
      </c>
      <c r="B19" s="43" t="s">
        <v>100</v>
      </c>
      <c r="C19" s="44" t="s">
        <v>101</v>
      </c>
      <c r="D19" s="45"/>
      <c r="E19" s="46"/>
      <c r="F19" s="46"/>
      <c r="G19" s="46"/>
      <c r="H19" s="46"/>
    </row>
    <row r="20" spans="1:8" ht="56.25">
      <c r="A20" s="29">
        <v>1</v>
      </c>
      <c r="B20" s="47" t="s">
        <v>102</v>
      </c>
      <c r="C20" s="33" t="s">
        <v>103</v>
      </c>
      <c r="D20" s="31" t="s">
        <v>53</v>
      </c>
      <c r="E20" s="32">
        <v>1</v>
      </c>
      <c r="F20" s="48">
        <v>38</v>
      </c>
      <c r="G20" s="48">
        <v>15</v>
      </c>
      <c r="H20" s="32">
        <f aca="true" t="shared" si="1" ref="H20:H26">(F20+G20)*E20</f>
        <v>53</v>
      </c>
    </row>
    <row r="21" spans="1:8" ht="14.25">
      <c r="A21" s="29">
        <v>2</v>
      </c>
      <c r="B21" s="49" t="s">
        <v>104</v>
      </c>
      <c r="C21" s="50"/>
      <c r="D21" s="51" t="s">
        <v>53</v>
      </c>
      <c r="E21" s="32">
        <v>1</v>
      </c>
      <c r="F21" s="35">
        <v>75</v>
      </c>
      <c r="G21" s="35">
        <v>35</v>
      </c>
      <c r="H21" s="32">
        <f t="shared" si="1"/>
        <v>110</v>
      </c>
    </row>
    <row r="22" spans="1:8" ht="14.25">
      <c r="A22" s="29">
        <v>3</v>
      </c>
      <c r="B22" s="33" t="s">
        <v>105</v>
      </c>
      <c r="C22" s="52" t="s">
        <v>106</v>
      </c>
      <c r="D22" s="38" t="s">
        <v>53</v>
      </c>
      <c r="E22" s="32">
        <v>1</v>
      </c>
      <c r="F22" s="35">
        <v>11.6</v>
      </c>
      <c r="G22" s="35">
        <v>14</v>
      </c>
      <c r="H22" s="32">
        <f t="shared" si="1"/>
        <v>25.6</v>
      </c>
    </row>
    <row r="23" spans="1:8" ht="14.25">
      <c r="A23" s="29">
        <v>4</v>
      </c>
      <c r="B23" s="47" t="s">
        <v>107</v>
      </c>
      <c r="C23" s="47" t="s">
        <v>108</v>
      </c>
      <c r="D23" s="38" t="s">
        <v>53</v>
      </c>
      <c r="E23" s="32">
        <v>1</v>
      </c>
      <c r="F23" s="35">
        <v>11.6</v>
      </c>
      <c r="G23" s="35">
        <v>14</v>
      </c>
      <c r="H23" s="32">
        <f t="shared" si="1"/>
        <v>25.6</v>
      </c>
    </row>
    <row r="24" spans="1:8" ht="14.25">
      <c r="A24" s="29">
        <v>5</v>
      </c>
      <c r="B24" s="47" t="s">
        <v>109</v>
      </c>
      <c r="C24" s="33"/>
      <c r="D24" s="38" t="s">
        <v>53</v>
      </c>
      <c r="E24" s="32">
        <v>1</v>
      </c>
      <c r="F24" s="48"/>
      <c r="G24" s="48">
        <v>65</v>
      </c>
      <c r="H24" s="32">
        <f t="shared" si="1"/>
        <v>65</v>
      </c>
    </row>
    <row r="25" spans="1:8" ht="14.25">
      <c r="A25" s="29">
        <v>6</v>
      </c>
      <c r="B25" s="37" t="s">
        <v>110</v>
      </c>
      <c r="C25" s="37" t="s">
        <v>111</v>
      </c>
      <c r="D25" s="38" t="s">
        <v>53</v>
      </c>
      <c r="E25" s="32">
        <v>1</v>
      </c>
      <c r="F25" s="48">
        <v>98</v>
      </c>
      <c r="G25" s="48">
        <v>65</v>
      </c>
      <c r="H25" s="32">
        <f t="shared" si="1"/>
        <v>163</v>
      </c>
    </row>
    <row r="26" spans="1:8" ht="51.75" customHeight="1">
      <c r="A26" s="53">
        <v>7</v>
      </c>
      <c r="B26" s="54" t="s">
        <v>112</v>
      </c>
      <c r="C26" s="54" t="s">
        <v>113</v>
      </c>
      <c r="D26" s="55" t="s">
        <v>53</v>
      </c>
      <c r="E26" s="56">
        <v>1</v>
      </c>
      <c r="F26" s="57">
        <v>35</v>
      </c>
      <c r="G26" s="58">
        <v>10</v>
      </c>
      <c r="H26" s="56">
        <f t="shared" si="1"/>
        <v>45</v>
      </c>
    </row>
    <row r="27" spans="1:8" ht="14.25">
      <c r="A27" s="53">
        <v>8</v>
      </c>
      <c r="B27" s="54" t="s">
        <v>114</v>
      </c>
      <c r="C27" s="54" t="s">
        <v>115</v>
      </c>
      <c r="D27" s="55" t="s">
        <v>53</v>
      </c>
      <c r="E27" s="56">
        <v>1</v>
      </c>
      <c r="F27" s="57">
        <v>13</v>
      </c>
      <c r="G27" s="58">
        <v>6</v>
      </c>
      <c r="H27" s="56">
        <f>F27+G27</f>
        <v>19</v>
      </c>
    </row>
    <row r="28" spans="1:8" ht="14.25">
      <c r="A28" s="53">
        <v>9</v>
      </c>
      <c r="B28" s="54" t="s">
        <v>116</v>
      </c>
      <c r="C28" s="54" t="s">
        <v>117</v>
      </c>
      <c r="D28" s="55" t="s">
        <v>53</v>
      </c>
      <c r="E28" s="56">
        <v>1</v>
      </c>
      <c r="F28" s="57">
        <v>1</v>
      </c>
      <c r="G28" s="58">
        <v>7</v>
      </c>
      <c r="H28" s="56">
        <v>8</v>
      </c>
    </row>
    <row r="29" spans="1:8" ht="39.75" customHeight="1">
      <c r="A29" s="53">
        <v>10</v>
      </c>
      <c r="B29" s="54" t="s">
        <v>118</v>
      </c>
      <c r="C29" s="54" t="s">
        <v>119</v>
      </c>
      <c r="D29" s="55" t="s">
        <v>53</v>
      </c>
      <c r="E29" s="56">
        <v>1</v>
      </c>
      <c r="F29" s="57">
        <v>2</v>
      </c>
      <c r="G29" s="58">
        <v>3</v>
      </c>
      <c r="H29" s="56">
        <v>5</v>
      </c>
    </row>
    <row r="30" spans="1:8" ht="35.25" customHeight="1">
      <c r="A30" s="53">
        <v>11</v>
      </c>
      <c r="B30" s="54" t="s">
        <v>120</v>
      </c>
      <c r="C30" s="54" t="s">
        <v>121</v>
      </c>
      <c r="D30" s="55" t="s">
        <v>53</v>
      </c>
      <c r="E30" s="56">
        <v>1</v>
      </c>
      <c r="F30" s="57">
        <v>128</v>
      </c>
      <c r="G30" s="58">
        <v>18</v>
      </c>
      <c r="H30" s="56">
        <f>F30+G30</f>
        <v>146</v>
      </c>
    </row>
    <row r="31" spans="1:8" ht="14.25">
      <c r="A31" s="29">
        <v>12</v>
      </c>
      <c r="B31" s="47" t="s">
        <v>122</v>
      </c>
      <c r="C31" s="37"/>
      <c r="D31" s="31" t="s">
        <v>58</v>
      </c>
      <c r="E31" s="32">
        <v>1</v>
      </c>
      <c r="F31" s="48">
        <v>40</v>
      </c>
      <c r="G31" s="48">
        <v>100</v>
      </c>
      <c r="H31" s="32">
        <f aca="true" t="shared" si="2" ref="H31:H35">(F31+G31)*E31</f>
        <v>140</v>
      </c>
    </row>
    <row r="32" spans="1:8" ht="20.25" customHeight="1">
      <c r="A32" s="25" t="s">
        <v>123</v>
      </c>
      <c r="B32" s="25" t="s">
        <v>124</v>
      </c>
      <c r="C32" s="59" t="s">
        <v>125</v>
      </c>
      <c r="D32" s="60"/>
      <c r="E32" s="46"/>
      <c r="F32" s="61"/>
      <c r="G32" s="61"/>
      <c r="H32" s="46"/>
    </row>
    <row r="33" spans="1:8" ht="47.25" customHeight="1">
      <c r="A33" s="29">
        <v>1</v>
      </c>
      <c r="B33" s="30" t="s">
        <v>126</v>
      </c>
      <c r="C33" s="30" t="s">
        <v>127</v>
      </c>
      <c r="D33" s="38" t="s">
        <v>53</v>
      </c>
      <c r="E33" s="32">
        <v>1</v>
      </c>
      <c r="F33" s="32">
        <v>21.3</v>
      </c>
      <c r="G33" s="32">
        <v>12</v>
      </c>
      <c r="H33" s="32">
        <f t="shared" si="2"/>
        <v>33.3</v>
      </c>
    </row>
    <row r="34" spans="1:8" ht="45.75" customHeight="1">
      <c r="A34" s="29">
        <v>2</v>
      </c>
      <c r="B34" s="30" t="s">
        <v>128</v>
      </c>
      <c r="C34" s="30" t="s">
        <v>129</v>
      </c>
      <c r="D34" s="38" t="s">
        <v>53</v>
      </c>
      <c r="E34" s="32">
        <v>1</v>
      </c>
      <c r="F34" s="32">
        <v>7</v>
      </c>
      <c r="G34" s="32">
        <v>6</v>
      </c>
      <c r="H34" s="32">
        <v>13</v>
      </c>
    </row>
    <row r="35" spans="1:8" ht="49.5" customHeight="1">
      <c r="A35" s="29">
        <v>3</v>
      </c>
      <c r="B35" s="30" t="s">
        <v>130</v>
      </c>
      <c r="C35" s="30" t="s">
        <v>131</v>
      </c>
      <c r="D35" s="38" t="s">
        <v>53</v>
      </c>
      <c r="E35" s="32">
        <v>1</v>
      </c>
      <c r="F35" s="32">
        <v>23.4</v>
      </c>
      <c r="G35" s="32">
        <v>29</v>
      </c>
      <c r="H35" s="32">
        <f t="shared" si="2"/>
        <v>52.4</v>
      </c>
    </row>
    <row r="36" spans="1:8" ht="53.25" customHeight="1">
      <c r="A36" s="29">
        <v>4</v>
      </c>
      <c r="B36" s="30" t="s">
        <v>132</v>
      </c>
      <c r="C36" s="30" t="s">
        <v>133</v>
      </c>
      <c r="D36" s="38" t="s">
        <v>53</v>
      </c>
      <c r="E36" s="32">
        <v>1</v>
      </c>
      <c r="F36" s="32">
        <v>23.4</v>
      </c>
      <c r="G36" s="32">
        <v>28</v>
      </c>
      <c r="H36" s="32">
        <v>51.4</v>
      </c>
    </row>
    <row r="37" spans="1:8" ht="14.25">
      <c r="A37" s="29">
        <v>5</v>
      </c>
      <c r="B37" s="30" t="s">
        <v>134</v>
      </c>
      <c r="C37" s="30" t="s">
        <v>135</v>
      </c>
      <c r="D37" s="38" t="s">
        <v>88</v>
      </c>
      <c r="E37" s="32">
        <v>1</v>
      </c>
      <c r="F37" s="32">
        <v>5</v>
      </c>
      <c r="G37" s="32">
        <v>18</v>
      </c>
      <c r="H37" s="32">
        <f aca="true" t="shared" si="3" ref="H37:H42">(F37+G37)*E37</f>
        <v>23</v>
      </c>
    </row>
    <row r="38" spans="1:8" ht="50.25" customHeight="1">
      <c r="A38" s="29">
        <v>6</v>
      </c>
      <c r="B38" s="30" t="s">
        <v>136</v>
      </c>
      <c r="C38" s="30" t="s">
        <v>137</v>
      </c>
      <c r="D38" s="38" t="s">
        <v>53</v>
      </c>
      <c r="E38" s="32">
        <v>1</v>
      </c>
      <c r="F38" s="32">
        <v>23.4</v>
      </c>
      <c r="G38" s="32">
        <v>26.6</v>
      </c>
      <c r="H38" s="32">
        <f t="shared" si="3"/>
        <v>50</v>
      </c>
    </row>
    <row r="39" spans="1:8" ht="51.75" customHeight="1">
      <c r="A39" s="29">
        <v>7</v>
      </c>
      <c r="B39" s="30" t="s">
        <v>138</v>
      </c>
      <c r="C39" s="30" t="s">
        <v>137</v>
      </c>
      <c r="D39" s="31" t="s">
        <v>53</v>
      </c>
      <c r="E39" s="32">
        <v>1</v>
      </c>
      <c r="F39" s="32">
        <v>23.4</v>
      </c>
      <c r="G39" s="32">
        <v>26.6</v>
      </c>
      <c r="H39" s="32">
        <f t="shared" si="3"/>
        <v>50</v>
      </c>
    </row>
    <row r="40" spans="1:8" ht="33.75">
      <c r="A40" s="29">
        <v>8</v>
      </c>
      <c r="B40" s="30" t="s">
        <v>139</v>
      </c>
      <c r="C40" s="30" t="s">
        <v>140</v>
      </c>
      <c r="D40" s="31" t="s">
        <v>53</v>
      </c>
      <c r="E40" s="32">
        <v>1</v>
      </c>
      <c r="F40" s="32">
        <v>14.6</v>
      </c>
      <c r="G40" s="41">
        <v>30</v>
      </c>
      <c r="H40" s="32">
        <f t="shared" si="3"/>
        <v>44.6</v>
      </c>
    </row>
    <row r="41" spans="1:8" ht="34.5" customHeight="1">
      <c r="A41" s="29">
        <v>9</v>
      </c>
      <c r="B41" s="33" t="s">
        <v>141</v>
      </c>
      <c r="C41" s="33" t="s">
        <v>142</v>
      </c>
      <c r="D41" s="38" t="s">
        <v>53</v>
      </c>
      <c r="E41" s="32">
        <v>1</v>
      </c>
      <c r="F41" s="32">
        <v>19.8</v>
      </c>
      <c r="G41" s="35">
        <v>45</v>
      </c>
      <c r="H41" s="32">
        <f t="shared" si="3"/>
        <v>64.8</v>
      </c>
    </row>
    <row r="42" spans="1:8" ht="22.5">
      <c r="A42" s="29">
        <v>10</v>
      </c>
      <c r="B42" s="33" t="s">
        <v>143</v>
      </c>
      <c r="C42" s="33" t="s">
        <v>144</v>
      </c>
      <c r="D42" s="38" t="s">
        <v>53</v>
      </c>
      <c r="E42" s="32">
        <v>1</v>
      </c>
      <c r="F42" s="35">
        <v>8</v>
      </c>
      <c r="G42" s="35"/>
      <c r="H42" s="32">
        <f t="shared" si="3"/>
        <v>8</v>
      </c>
    </row>
    <row r="43" spans="1:8" ht="14.25">
      <c r="A43" s="53"/>
      <c r="B43" s="62" t="s">
        <v>145</v>
      </c>
      <c r="C43" s="62" t="s">
        <v>146</v>
      </c>
      <c r="D43" s="38" t="s">
        <v>53</v>
      </c>
      <c r="E43" s="32">
        <v>1</v>
      </c>
      <c r="F43" s="63">
        <v>48</v>
      </c>
      <c r="G43" s="63">
        <v>95</v>
      </c>
      <c r="H43" s="56">
        <f>F43+G43</f>
        <v>143</v>
      </c>
    </row>
    <row r="44" spans="1:8" ht="36" customHeight="1">
      <c r="A44" s="29">
        <v>11</v>
      </c>
      <c r="B44" s="33" t="s">
        <v>147</v>
      </c>
      <c r="C44" s="33" t="s">
        <v>148</v>
      </c>
      <c r="D44" s="38" t="s">
        <v>53</v>
      </c>
      <c r="E44" s="32">
        <v>1</v>
      </c>
      <c r="F44" s="35">
        <v>23.4</v>
      </c>
      <c r="G44" s="35">
        <v>68</v>
      </c>
      <c r="H44" s="32">
        <f aca="true" t="shared" si="4" ref="H44:H48">(F44+G44)*E44</f>
        <v>91.4</v>
      </c>
    </row>
    <row r="45" spans="1:8" ht="29.25" customHeight="1">
      <c r="A45" s="53"/>
      <c r="B45" s="62" t="s">
        <v>149</v>
      </c>
      <c r="C45" s="62" t="s">
        <v>150</v>
      </c>
      <c r="D45" s="55" t="s">
        <v>151</v>
      </c>
      <c r="E45" s="56">
        <v>1</v>
      </c>
      <c r="F45" s="63">
        <v>23.4</v>
      </c>
      <c r="G45" s="63">
        <v>61.4</v>
      </c>
      <c r="H45" s="56">
        <f>F45+G45</f>
        <v>84.8</v>
      </c>
    </row>
    <row r="46" spans="1:8" ht="14.25">
      <c r="A46" s="29">
        <v>12</v>
      </c>
      <c r="B46" s="30" t="s">
        <v>152</v>
      </c>
      <c r="C46" s="30" t="s">
        <v>153</v>
      </c>
      <c r="D46" s="38" t="s">
        <v>88</v>
      </c>
      <c r="E46" s="32">
        <v>1</v>
      </c>
      <c r="F46" s="32">
        <v>25.5</v>
      </c>
      <c r="G46" s="32">
        <v>20</v>
      </c>
      <c r="H46" s="32">
        <f t="shared" si="4"/>
        <v>45.5</v>
      </c>
    </row>
    <row r="47" spans="1:8" ht="33.75" customHeight="1">
      <c r="A47" s="29">
        <v>13</v>
      </c>
      <c r="B47" s="30" t="s">
        <v>154</v>
      </c>
      <c r="C47" s="30" t="s">
        <v>155</v>
      </c>
      <c r="D47" s="31" t="s">
        <v>156</v>
      </c>
      <c r="E47" s="32">
        <v>1</v>
      </c>
      <c r="F47" s="32"/>
      <c r="G47" s="41"/>
      <c r="H47" s="32">
        <v>300</v>
      </c>
    </row>
    <row r="48" spans="1:8" ht="47.25" customHeight="1">
      <c r="A48" s="29">
        <v>14</v>
      </c>
      <c r="B48" s="33" t="s">
        <v>157</v>
      </c>
      <c r="C48" s="33" t="s">
        <v>158</v>
      </c>
      <c r="D48" s="38" t="s">
        <v>53</v>
      </c>
      <c r="E48" s="32">
        <v>1</v>
      </c>
      <c r="F48" s="35">
        <v>19.8</v>
      </c>
      <c r="G48" s="35">
        <v>68</v>
      </c>
      <c r="H48" s="32">
        <f t="shared" si="4"/>
        <v>87.8</v>
      </c>
    </row>
    <row r="49" spans="1:8" ht="14.25">
      <c r="A49" s="64">
        <v>15</v>
      </c>
      <c r="B49" s="65" t="s">
        <v>159</v>
      </c>
      <c r="C49" s="65" t="s">
        <v>160</v>
      </c>
      <c r="D49" s="66" t="s">
        <v>53</v>
      </c>
      <c r="E49" s="56">
        <v>1</v>
      </c>
      <c r="F49" s="67">
        <v>19.8</v>
      </c>
      <c r="G49" s="67">
        <v>58</v>
      </c>
      <c r="H49" s="56">
        <f>F49+G49</f>
        <v>77.8</v>
      </c>
    </row>
    <row r="50" spans="1:8" ht="45">
      <c r="A50" s="29">
        <v>15</v>
      </c>
      <c r="B50" s="33" t="s">
        <v>161</v>
      </c>
      <c r="C50" s="33" t="s">
        <v>158</v>
      </c>
      <c r="D50" s="38" t="s">
        <v>53</v>
      </c>
      <c r="E50" s="32">
        <v>1</v>
      </c>
      <c r="F50" s="35">
        <v>19.8</v>
      </c>
      <c r="G50" s="35">
        <v>78</v>
      </c>
      <c r="H50" s="32">
        <f>(F50+G50)*E50</f>
        <v>97.8</v>
      </c>
    </row>
    <row r="51" spans="1:8" ht="17.25" customHeight="1">
      <c r="A51" s="29">
        <v>16</v>
      </c>
      <c r="B51" s="37" t="s">
        <v>162</v>
      </c>
      <c r="C51" s="37" t="s">
        <v>163</v>
      </c>
      <c r="D51" s="31" t="s">
        <v>88</v>
      </c>
      <c r="E51" s="32">
        <v>1</v>
      </c>
      <c r="F51" s="32">
        <v>5</v>
      </c>
      <c r="G51" s="32">
        <v>18</v>
      </c>
      <c r="H51" s="32">
        <f>(F51+G51)*E51</f>
        <v>23</v>
      </c>
    </row>
    <row r="52" spans="1:8" ht="31.5" customHeight="1">
      <c r="A52" s="29">
        <v>17</v>
      </c>
      <c r="B52" s="54" t="s">
        <v>164</v>
      </c>
      <c r="C52" s="54" t="s">
        <v>165</v>
      </c>
      <c r="D52" s="55" t="s">
        <v>53</v>
      </c>
      <c r="E52" s="56">
        <v>1</v>
      </c>
      <c r="F52" s="56">
        <v>23.4</v>
      </c>
      <c r="G52" s="56">
        <v>68</v>
      </c>
      <c r="H52" s="56">
        <f>G52+F52</f>
        <v>91.4</v>
      </c>
    </row>
    <row r="53" spans="1:8" ht="30" customHeight="1">
      <c r="A53" s="29">
        <v>18</v>
      </c>
      <c r="B53" s="37" t="s">
        <v>166</v>
      </c>
      <c r="C53" s="68" t="s">
        <v>167</v>
      </c>
      <c r="D53" s="31" t="s">
        <v>88</v>
      </c>
      <c r="E53" s="32">
        <v>1</v>
      </c>
      <c r="F53" s="32">
        <v>13</v>
      </c>
      <c r="G53" s="32">
        <v>28</v>
      </c>
      <c r="H53" s="32">
        <f aca="true" t="shared" si="5" ref="H53:H58">(F53+G53)*E53</f>
        <v>41</v>
      </c>
    </row>
    <row r="54" spans="1:8" ht="14.25">
      <c r="A54" s="29">
        <v>19</v>
      </c>
      <c r="B54" s="37" t="s">
        <v>168</v>
      </c>
      <c r="C54" s="37" t="s">
        <v>169</v>
      </c>
      <c r="D54" s="31" t="s">
        <v>88</v>
      </c>
      <c r="E54" s="32">
        <v>1</v>
      </c>
      <c r="F54" s="32">
        <v>28</v>
      </c>
      <c r="G54" s="32">
        <v>45</v>
      </c>
      <c r="H54" s="32">
        <f t="shared" si="5"/>
        <v>73</v>
      </c>
    </row>
    <row r="55" spans="1:8" ht="14.25">
      <c r="A55" s="29">
        <v>20</v>
      </c>
      <c r="B55" s="30" t="s">
        <v>170</v>
      </c>
      <c r="C55" s="69"/>
      <c r="D55" s="31" t="s">
        <v>88</v>
      </c>
      <c r="E55" s="32">
        <v>1</v>
      </c>
      <c r="F55" s="32"/>
      <c r="G55" s="32">
        <v>30</v>
      </c>
      <c r="H55" s="32">
        <f t="shared" si="5"/>
        <v>30</v>
      </c>
    </row>
    <row r="56" spans="1:8" ht="14.25">
      <c r="A56" s="29">
        <v>21</v>
      </c>
      <c r="B56" s="30" t="s">
        <v>171</v>
      </c>
      <c r="C56" s="30" t="s">
        <v>172</v>
      </c>
      <c r="D56" s="31" t="s">
        <v>88</v>
      </c>
      <c r="E56" s="32">
        <v>1</v>
      </c>
      <c r="F56" s="32"/>
      <c r="G56" s="32">
        <v>10</v>
      </c>
      <c r="H56" s="32">
        <f t="shared" si="5"/>
        <v>10</v>
      </c>
    </row>
    <row r="57" spans="1:8" ht="14.25">
      <c r="A57" s="29">
        <v>22</v>
      </c>
      <c r="B57" s="69" t="s">
        <v>173</v>
      </c>
      <c r="C57" s="33" t="s">
        <v>174</v>
      </c>
      <c r="D57" s="42" t="s">
        <v>88</v>
      </c>
      <c r="E57" s="32">
        <v>1</v>
      </c>
      <c r="F57" s="32">
        <v>232</v>
      </c>
      <c r="G57" s="32">
        <v>180</v>
      </c>
      <c r="H57" s="32">
        <f t="shared" si="5"/>
        <v>412</v>
      </c>
    </row>
    <row r="58" spans="1:8" ht="27.75" customHeight="1">
      <c r="A58" s="29">
        <v>23</v>
      </c>
      <c r="B58" s="30" t="s">
        <v>175</v>
      </c>
      <c r="C58" s="30" t="s">
        <v>176</v>
      </c>
      <c r="D58" s="31" t="s">
        <v>177</v>
      </c>
      <c r="E58" s="32">
        <v>1</v>
      </c>
      <c r="F58" s="32">
        <v>98</v>
      </c>
      <c r="G58" s="32">
        <v>80</v>
      </c>
      <c r="H58" s="32">
        <f t="shared" si="5"/>
        <v>178</v>
      </c>
    </row>
    <row r="59" spans="1:8" ht="14.25">
      <c r="A59" s="25" t="s">
        <v>178</v>
      </c>
      <c r="B59" s="25" t="s">
        <v>179</v>
      </c>
      <c r="C59" s="59" t="s">
        <v>125</v>
      </c>
      <c r="D59" s="60"/>
      <c r="E59" s="46"/>
      <c r="F59" s="46"/>
      <c r="G59" s="46"/>
      <c r="H59" s="46"/>
    </row>
    <row r="60" spans="1:8" ht="27" customHeight="1">
      <c r="A60" s="29">
        <v>1</v>
      </c>
      <c r="B60" s="33" t="s">
        <v>180</v>
      </c>
      <c r="C60" s="37" t="s">
        <v>181</v>
      </c>
      <c r="D60" s="38" t="s">
        <v>53</v>
      </c>
      <c r="E60" s="32">
        <v>1</v>
      </c>
      <c r="F60" s="32">
        <v>68</v>
      </c>
      <c r="G60" s="32">
        <v>50</v>
      </c>
      <c r="H60" s="32">
        <v>118</v>
      </c>
    </row>
    <row r="61" spans="1:8" ht="44.25" customHeight="1">
      <c r="A61" s="70">
        <v>2</v>
      </c>
      <c r="B61" s="69" t="s">
        <v>182</v>
      </c>
      <c r="C61" s="30" t="s">
        <v>183</v>
      </c>
      <c r="D61" s="38" t="s">
        <v>53</v>
      </c>
      <c r="E61" s="32">
        <v>1</v>
      </c>
      <c r="F61" s="35">
        <v>91</v>
      </c>
      <c r="G61" s="35">
        <v>65</v>
      </c>
      <c r="H61" s="32">
        <v>156</v>
      </c>
    </row>
    <row r="62" spans="1:8" ht="14.25">
      <c r="A62" s="29">
        <v>3</v>
      </c>
      <c r="B62" s="69" t="s">
        <v>184</v>
      </c>
      <c r="C62" s="30"/>
      <c r="D62" s="38" t="s">
        <v>53</v>
      </c>
      <c r="E62" s="32">
        <v>1</v>
      </c>
      <c r="F62" s="35">
        <v>125</v>
      </c>
      <c r="G62" s="35">
        <v>58</v>
      </c>
      <c r="H62" s="32">
        <f aca="true" t="shared" si="6" ref="H62:H77">(F62+G62)*E62</f>
        <v>183</v>
      </c>
    </row>
    <row r="63" spans="1:8" ht="25.5" customHeight="1">
      <c r="A63" s="70">
        <v>4</v>
      </c>
      <c r="B63" s="33" t="s">
        <v>185</v>
      </c>
      <c r="C63" s="37" t="s">
        <v>186</v>
      </c>
      <c r="D63" s="31" t="s">
        <v>53</v>
      </c>
      <c r="E63" s="32">
        <v>1</v>
      </c>
      <c r="F63" s="35">
        <v>98</v>
      </c>
      <c r="G63" s="35">
        <v>50</v>
      </c>
      <c r="H63" s="32">
        <f t="shared" si="6"/>
        <v>148</v>
      </c>
    </row>
    <row r="64" spans="1:8" ht="22.5">
      <c r="A64" s="29">
        <v>5</v>
      </c>
      <c r="B64" s="33" t="s">
        <v>187</v>
      </c>
      <c r="C64" s="37" t="s">
        <v>186</v>
      </c>
      <c r="D64" s="31" t="s">
        <v>53</v>
      </c>
      <c r="E64" s="32">
        <v>1</v>
      </c>
      <c r="F64" s="35">
        <v>96</v>
      </c>
      <c r="G64" s="35">
        <v>50</v>
      </c>
      <c r="H64" s="32">
        <f t="shared" si="6"/>
        <v>146</v>
      </c>
    </row>
    <row r="65" spans="1:8" ht="36" customHeight="1">
      <c r="A65" s="70">
        <v>6</v>
      </c>
      <c r="B65" s="30" t="s">
        <v>188</v>
      </c>
      <c r="C65" s="37" t="s">
        <v>189</v>
      </c>
      <c r="D65" s="31" t="s">
        <v>88</v>
      </c>
      <c r="E65" s="32">
        <v>1</v>
      </c>
      <c r="F65" s="35">
        <v>65</v>
      </c>
      <c r="G65" s="35">
        <v>30</v>
      </c>
      <c r="H65" s="32">
        <f t="shared" si="6"/>
        <v>95</v>
      </c>
    </row>
    <row r="66" spans="1:8" ht="31.5" customHeight="1">
      <c r="A66" s="29">
        <v>7</v>
      </c>
      <c r="B66" s="37" t="s">
        <v>190</v>
      </c>
      <c r="C66" s="37" t="s">
        <v>189</v>
      </c>
      <c r="D66" s="31" t="s">
        <v>88</v>
      </c>
      <c r="E66" s="32">
        <v>1</v>
      </c>
      <c r="F66" s="71">
        <v>74</v>
      </c>
      <c r="G66" s="71">
        <v>38</v>
      </c>
      <c r="H66" s="32">
        <f t="shared" si="6"/>
        <v>112</v>
      </c>
    </row>
    <row r="67" spans="1:8" ht="31.5" customHeight="1">
      <c r="A67" s="70">
        <v>8</v>
      </c>
      <c r="B67" s="37" t="s">
        <v>191</v>
      </c>
      <c r="C67" s="37" t="s">
        <v>189</v>
      </c>
      <c r="D67" s="31" t="s">
        <v>88</v>
      </c>
      <c r="E67" s="32">
        <v>1</v>
      </c>
      <c r="F67" s="71">
        <v>74</v>
      </c>
      <c r="G67" s="71">
        <v>38</v>
      </c>
      <c r="H67" s="32">
        <f t="shared" si="6"/>
        <v>112</v>
      </c>
    </row>
    <row r="68" spans="1:8" ht="36.75" customHeight="1">
      <c r="A68" s="29">
        <v>9</v>
      </c>
      <c r="B68" s="37" t="s">
        <v>192</v>
      </c>
      <c r="C68" s="40" t="s">
        <v>193</v>
      </c>
      <c r="D68" s="38" t="s">
        <v>194</v>
      </c>
      <c r="E68" s="32">
        <v>1</v>
      </c>
      <c r="F68" s="71">
        <v>518</v>
      </c>
      <c r="G68" s="71">
        <v>187</v>
      </c>
      <c r="H68" s="32">
        <f t="shared" si="6"/>
        <v>705</v>
      </c>
    </row>
    <row r="69" spans="1:8" ht="31.5" customHeight="1">
      <c r="A69" s="70">
        <v>10</v>
      </c>
      <c r="B69" s="30" t="s">
        <v>195</v>
      </c>
      <c r="C69" s="33" t="s">
        <v>196</v>
      </c>
      <c r="D69" s="31" t="s">
        <v>197</v>
      </c>
      <c r="E69" s="32">
        <v>1</v>
      </c>
      <c r="F69" s="32">
        <v>486</v>
      </c>
      <c r="G69" s="32">
        <v>198</v>
      </c>
      <c r="H69" s="32">
        <f t="shared" si="6"/>
        <v>684</v>
      </c>
    </row>
    <row r="70" spans="1:8" ht="30" customHeight="1">
      <c r="A70" s="29">
        <v>11</v>
      </c>
      <c r="B70" s="30" t="s">
        <v>198</v>
      </c>
      <c r="C70" s="33" t="s">
        <v>199</v>
      </c>
      <c r="D70" s="31" t="s">
        <v>53</v>
      </c>
      <c r="E70" s="32">
        <v>1</v>
      </c>
      <c r="F70" s="32">
        <v>380</v>
      </c>
      <c r="G70" s="32">
        <v>168</v>
      </c>
      <c r="H70" s="32">
        <f t="shared" si="6"/>
        <v>548</v>
      </c>
    </row>
    <row r="71" spans="1:8" ht="35.25" customHeight="1">
      <c r="A71" s="70">
        <v>12</v>
      </c>
      <c r="B71" s="30" t="s">
        <v>200</v>
      </c>
      <c r="C71" s="37" t="s">
        <v>189</v>
      </c>
      <c r="D71" s="31" t="s">
        <v>88</v>
      </c>
      <c r="E71" s="32">
        <v>1</v>
      </c>
      <c r="F71" s="32">
        <v>105</v>
      </c>
      <c r="G71" s="32">
        <v>38</v>
      </c>
      <c r="H71" s="32">
        <f t="shared" si="6"/>
        <v>143</v>
      </c>
    </row>
    <row r="72" spans="1:8" ht="32.25" customHeight="1">
      <c r="A72" s="29">
        <v>13</v>
      </c>
      <c r="B72" s="30" t="s">
        <v>201</v>
      </c>
      <c r="C72" s="37" t="s">
        <v>189</v>
      </c>
      <c r="D72" s="31" t="s">
        <v>88</v>
      </c>
      <c r="E72" s="32">
        <v>1</v>
      </c>
      <c r="F72" s="32">
        <v>65</v>
      </c>
      <c r="G72" s="32">
        <v>30</v>
      </c>
      <c r="H72" s="32">
        <f t="shared" si="6"/>
        <v>95</v>
      </c>
    </row>
    <row r="73" spans="1:8" ht="22.5">
      <c r="A73" s="70">
        <v>14</v>
      </c>
      <c r="B73" s="30" t="s">
        <v>202</v>
      </c>
      <c r="C73" s="37" t="s">
        <v>203</v>
      </c>
      <c r="D73" s="31" t="s">
        <v>53</v>
      </c>
      <c r="E73" s="32">
        <v>1</v>
      </c>
      <c r="F73" s="32">
        <v>436</v>
      </c>
      <c r="G73" s="32">
        <v>160</v>
      </c>
      <c r="H73" s="32">
        <f t="shared" si="6"/>
        <v>596</v>
      </c>
    </row>
    <row r="74" spans="1:8" ht="22.5">
      <c r="A74" s="29">
        <v>15</v>
      </c>
      <c r="B74" s="37" t="s">
        <v>204</v>
      </c>
      <c r="C74" s="37" t="s">
        <v>205</v>
      </c>
      <c r="D74" s="31" t="s">
        <v>88</v>
      </c>
      <c r="E74" s="32">
        <v>1</v>
      </c>
      <c r="F74" s="32">
        <v>355</v>
      </c>
      <c r="G74" s="32">
        <v>180</v>
      </c>
      <c r="H74" s="32">
        <f t="shared" si="6"/>
        <v>535</v>
      </c>
    </row>
    <row r="75" spans="1:8" ht="32.25" customHeight="1">
      <c r="A75" s="70">
        <v>16</v>
      </c>
      <c r="B75" s="37" t="s">
        <v>206</v>
      </c>
      <c r="C75" s="37" t="s">
        <v>207</v>
      </c>
      <c r="D75" s="31" t="s">
        <v>88</v>
      </c>
      <c r="E75" s="32">
        <v>1</v>
      </c>
      <c r="F75" s="32">
        <v>468</v>
      </c>
      <c r="G75" s="32">
        <v>180</v>
      </c>
      <c r="H75" s="32">
        <f t="shared" si="6"/>
        <v>648</v>
      </c>
    </row>
    <row r="76" spans="1:8" ht="22.5">
      <c r="A76" s="29">
        <v>17</v>
      </c>
      <c r="B76" s="33" t="s">
        <v>208</v>
      </c>
      <c r="C76" s="37" t="s">
        <v>209</v>
      </c>
      <c r="D76" s="38" t="s">
        <v>88</v>
      </c>
      <c r="E76" s="32">
        <v>1</v>
      </c>
      <c r="F76" s="35">
        <v>152</v>
      </c>
      <c r="G76" s="72">
        <v>180</v>
      </c>
      <c r="H76" s="32">
        <f t="shared" si="6"/>
        <v>332</v>
      </c>
    </row>
    <row r="77" spans="1:8" ht="33" customHeight="1">
      <c r="A77" s="70">
        <v>18</v>
      </c>
      <c r="B77" s="33" t="s">
        <v>210</v>
      </c>
      <c r="C77" s="37" t="s">
        <v>211</v>
      </c>
      <c r="D77" s="31" t="s">
        <v>88</v>
      </c>
      <c r="E77" s="32">
        <v>1</v>
      </c>
      <c r="F77" s="35">
        <v>265</v>
      </c>
      <c r="G77" s="72">
        <v>195</v>
      </c>
      <c r="H77" s="32">
        <f t="shared" si="6"/>
        <v>460</v>
      </c>
    </row>
    <row r="78" spans="1:8" ht="31.5" customHeight="1">
      <c r="A78" s="29">
        <v>19</v>
      </c>
      <c r="B78" s="30" t="s">
        <v>212</v>
      </c>
      <c r="C78" s="37" t="s">
        <v>213</v>
      </c>
      <c r="D78" s="31" t="s">
        <v>88</v>
      </c>
      <c r="E78" s="32">
        <v>1</v>
      </c>
      <c r="F78" s="32">
        <v>355</v>
      </c>
      <c r="G78" s="73">
        <v>180</v>
      </c>
      <c r="H78" s="32">
        <v>535</v>
      </c>
    </row>
    <row r="79" spans="1:8" ht="22.5">
      <c r="A79" s="70">
        <v>20</v>
      </c>
      <c r="B79" s="30" t="s">
        <v>214</v>
      </c>
      <c r="C79" s="37" t="s">
        <v>215</v>
      </c>
      <c r="D79" s="31" t="s">
        <v>53</v>
      </c>
      <c r="E79" s="32">
        <v>1</v>
      </c>
      <c r="F79" s="32">
        <v>238</v>
      </c>
      <c r="G79" s="73">
        <v>180</v>
      </c>
      <c r="H79" s="32">
        <f>(F79+G79)*E79</f>
        <v>418</v>
      </c>
    </row>
    <row r="80" spans="1:8" ht="32.25" customHeight="1">
      <c r="A80" s="29">
        <v>21</v>
      </c>
      <c r="B80" s="30" t="s">
        <v>216</v>
      </c>
      <c r="C80" s="37" t="s">
        <v>217</v>
      </c>
      <c r="D80" s="31" t="s">
        <v>88</v>
      </c>
      <c r="E80" s="32">
        <v>1</v>
      </c>
      <c r="F80" s="32">
        <v>48.5</v>
      </c>
      <c r="G80" s="73">
        <v>41</v>
      </c>
      <c r="H80" s="32">
        <v>89.5</v>
      </c>
    </row>
    <row r="81" spans="1:8" ht="32.25" customHeight="1">
      <c r="A81" s="70">
        <v>22</v>
      </c>
      <c r="B81" s="37" t="s">
        <v>218</v>
      </c>
      <c r="C81" s="37" t="s">
        <v>219</v>
      </c>
      <c r="D81" s="31" t="s">
        <v>53</v>
      </c>
      <c r="E81" s="32">
        <v>1</v>
      </c>
      <c r="F81" s="32">
        <v>396</v>
      </c>
      <c r="G81" s="32">
        <v>180</v>
      </c>
      <c r="H81" s="32">
        <v>576</v>
      </c>
    </row>
    <row r="82" spans="1:8" ht="35.25" customHeight="1">
      <c r="A82" s="29">
        <v>23</v>
      </c>
      <c r="B82" s="30" t="s">
        <v>220</v>
      </c>
      <c r="C82" s="37" t="s">
        <v>221</v>
      </c>
      <c r="D82" s="31" t="s">
        <v>53</v>
      </c>
      <c r="E82" s="32">
        <v>1</v>
      </c>
      <c r="F82" s="32">
        <v>480</v>
      </c>
      <c r="G82" s="32">
        <v>200</v>
      </c>
      <c r="H82" s="32">
        <v>680</v>
      </c>
    </row>
    <row r="83" spans="1:8" ht="51.75" customHeight="1">
      <c r="A83" s="70">
        <v>24</v>
      </c>
      <c r="B83" s="30" t="s">
        <v>222</v>
      </c>
      <c r="C83" s="37" t="s">
        <v>223</v>
      </c>
      <c r="D83" s="31" t="s">
        <v>53</v>
      </c>
      <c r="E83" s="32">
        <v>1</v>
      </c>
      <c r="F83" s="32">
        <v>447</v>
      </c>
      <c r="G83" s="32">
        <v>160</v>
      </c>
      <c r="H83" s="32">
        <v>607</v>
      </c>
    </row>
    <row r="84" spans="1:8" ht="39" customHeight="1">
      <c r="A84" s="29">
        <v>25</v>
      </c>
      <c r="B84" s="33" t="s">
        <v>224</v>
      </c>
      <c r="C84" s="37" t="s">
        <v>225</v>
      </c>
      <c r="D84" s="31" t="s">
        <v>53</v>
      </c>
      <c r="E84" s="32">
        <v>1</v>
      </c>
      <c r="F84" s="35">
        <v>447</v>
      </c>
      <c r="G84" s="35">
        <v>160</v>
      </c>
      <c r="H84" s="32">
        <v>607</v>
      </c>
    </row>
    <row r="85" spans="1:8" ht="33.75">
      <c r="A85" s="70">
        <v>26</v>
      </c>
      <c r="B85" s="30" t="s">
        <v>226</v>
      </c>
      <c r="C85" s="37" t="s">
        <v>227</v>
      </c>
      <c r="D85" s="31" t="s">
        <v>53</v>
      </c>
      <c r="E85" s="32">
        <v>1</v>
      </c>
      <c r="F85" s="32">
        <v>447</v>
      </c>
      <c r="G85" s="32">
        <v>160</v>
      </c>
      <c r="H85" s="32">
        <f aca="true" t="shared" si="7" ref="H85:H87">(F85+G85)*E85</f>
        <v>607</v>
      </c>
    </row>
    <row r="86" spans="1:8" ht="36" customHeight="1">
      <c r="A86" s="29">
        <v>27</v>
      </c>
      <c r="B86" s="30" t="s">
        <v>228</v>
      </c>
      <c r="C86" s="37" t="s">
        <v>229</v>
      </c>
      <c r="D86" s="31" t="s">
        <v>53</v>
      </c>
      <c r="E86" s="32">
        <v>1</v>
      </c>
      <c r="F86" s="32">
        <v>265</v>
      </c>
      <c r="G86" s="32">
        <v>160</v>
      </c>
      <c r="H86" s="32">
        <f t="shared" si="7"/>
        <v>425</v>
      </c>
    </row>
    <row r="87" spans="1:8" ht="24" customHeight="1">
      <c r="A87" s="70">
        <v>28</v>
      </c>
      <c r="B87" s="30" t="s">
        <v>230</v>
      </c>
      <c r="C87" s="30" t="s">
        <v>231</v>
      </c>
      <c r="D87" s="31" t="s">
        <v>88</v>
      </c>
      <c r="E87" s="32">
        <v>1</v>
      </c>
      <c r="F87" s="32">
        <v>35</v>
      </c>
      <c r="G87" s="32">
        <v>30</v>
      </c>
      <c r="H87" s="32">
        <f t="shared" si="7"/>
        <v>65</v>
      </c>
    </row>
    <row r="88" spans="1:8" ht="18" customHeight="1">
      <c r="A88" s="29">
        <v>29</v>
      </c>
      <c r="B88" s="30" t="s">
        <v>232</v>
      </c>
      <c r="C88" s="30" t="s">
        <v>233</v>
      </c>
      <c r="D88" s="31" t="s">
        <v>53</v>
      </c>
      <c r="E88" s="32">
        <v>1</v>
      </c>
      <c r="F88" s="32">
        <v>65</v>
      </c>
      <c r="G88" s="32">
        <v>50</v>
      </c>
      <c r="H88" s="32">
        <v>115</v>
      </c>
    </row>
    <row r="89" spans="1:8" ht="14.25">
      <c r="A89" s="70">
        <v>30</v>
      </c>
      <c r="B89" s="30" t="s">
        <v>234</v>
      </c>
      <c r="C89" s="30" t="s">
        <v>235</v>
      </c>
      <c r="D89" s="31" t="s">
        <v>53</v>
      </c>
      <c r="E89" s="32">
        <v>1</v>
      </c>
      <c r="F89" s="32">
        <v>128</v>
      </c>
      <c r="G89" s="32">
        <v>40</v>
      </c>
      <c r="H89" s="32">
        <f aca="true" t="shared" si="8" ref="H89:H94">(F89+G89)*E89</f>
        <v>168</v>
      </c>
    </row>
    <row r="90" spans="1:8" ht="14.25">
      <c r="A90" s="29">
        <v>31</v>
      </c>
      <c r="B90" s="30" t="s">
        <v>236</v>
      </c>
      <c r="C90" s="30" t="s">
        <v>237</v>
      </c>
      <c r="D90" s="31" t="s">
        <v>53</v>
      </c>
      <c r="E90" s="32">
        <v>1</v>
      </c>
      <c r="F90" s="32">
        <v>228</v>
      </c>
      <c r="G90" s="32">
        <v>60</v>
      </c>
      <c r="H90" s="32">
        <f t="shared" si="8"/>
        <v>288</v>
      </c>
    </row>
    <row r="91" spans="1:8" ht="14.25">
      <c r="A91" s="70">
        <v>32</v>
      </c>
      <c r="B91" s="30" t="s">
        <v>238</v>
      </c>
      <c r="C91" s="30" t="s">
        <v>239</v>
      </c>
      <c r="D91" s="31" t="s">
        <v>53</v>
      </c>
      <c r="E91" s="32">
        <v>1</v>
      </c>
      <c r="F91" s="32">
        <v>168</v>
      </c>
      <c r="G91" s="32">
        <v>60</v>
      </c>
      <c r="H91" s="32">
        <f t="shared" si="8"/>
        <v>228</v>
      </c>
    </row>
    <row r="92" spans="1:8" ht="14.25">
      <c r="A92" s="29">
        <v>33</v>
      </c>
      <c r="B92" s="74" t="s">
        <v>240</v>
      </c>
      <c r="C92" s="74" t="s">
        <v>241</v>
      </c>
      <c r="D92" s="75" t="s">
        <v>53</v>
      </c>
      <c r="E92" s="56">
        <v>1</v>
      </c>
      <c r="F92" s="56">
        <v>38</v>
      </c>
      <c r="G92" s="56">
        <v>35</v>
      </c>
      <c r="H92" s="56">
        <f t="shared" si="8"/>
        <v>73</v>
      </c>
    </row>
    <row r="93" spans="1:8" ht="30" customHeight="1">
      <c r="A93" s="70">
        <v>34</v>
      </c>
      <c r="B93" s="33" t="s">
        <v>242</v>
      </c>
      <c r="C93" s="37" t="s">
        <v>243</v>
      </c>
      <c r="D93" s="31" t="s">
        <v>53</v>
      </c>
      <c r="E93" s="32">
        <v>1</v>
      </c>
      <c r="F93" s="35">
        <v>75</v>
      </c>
      <c r="G93" s="35">
        <v>32</v>
      </c>
      <c r="H93" s="32">
        <f t="shared" si="8"/>
        <v>107</v>
      </c>
    </row>
    <row r="94" spans="1:8" ht="28.5" customHeight="1">
      <c r="A94" s="29">
        <v>35</v>
      </c>
      <c r="B94" s="33" t="s">
        <v>244</v>
      </c>
      <c r="C94" s="37" t="s">
        <v>245</v>
      </c>
      <c r="D94" s="31" t="s">
        <v>53</v>
      </c>
      <c r="E94" s="32">
        <v>1</v>
      </c>
      <c r="F94" s="35">
        <v>148</v>
      </c>
      <c r="G94" s="35">
        <v>45</v>
      </c>
      <c r="H94" s="32">
        <f t="shared" si="8"/>
        <v>193</v>
      </c>
    </row>
    <row r="95" spans="1:8" ht="27" customHeight="1">
      <c r="A95" s="70">
        <v>36</v>
      </c>
      <c r="B95" s="68" t="s">
        <v>246</v>
      </c>
      <c r="C95" s="37" t="s">
        <v>247</v>
      </c>
      <c r="D95" s="76" t="s">
        <v>88</v>
      </c>
      <c r="E95" s="32">
        <v>1</v>
      </c>
      <c r="F95" s="77">
        <v>188</v>
      </c>
      <c r="G95" s="77">
        <v>130</v>
      </c>
      <c r="H95" s="77">
        <f>(G95+F95)*E95</f>
        <v>318</v>
      </c>
    </row>
    <row r="96" spans="1:8" ht="22.5">
      <c r="A96" s="29">
        <v>37</v>
      </c>
      <c r="B96" s="33" t="s">
        <v>248</v>
      </c>
      <c r="C96" s="37" t="s">
        <v>249</v>
      </c>
      <c r="D96" s="38" t="s">
        <v>88</v>
      </c>
      <c r="E96" s="32">
        <v>1</v>
      </c>
      <c r="F96" s="35">
        <v>88</v>
      </c>
      <c r="G96" s="35">
        <v>60</v>
      </c>
      <c r="H96" s="32">
        <v>148</v>
      </c>
    </row>
    <row r="97" spans="1:8" ht="31.5" customHeight="1">
      <c r="A97" s="70">
        <v>38</v>
      </c>
      <c r="B97" s="68" t="s">
        <v>250</v>
      </c>
      <c r="C97" s="68" t="s">
        <v>251</v>
      </c>
      <c r="D97" s="76" t="s">
        <v>252</v>
      </c>
      <c r="E97" s="78">
        <v>1</v>
      </c>
      <c r="F97" s="79">
        <v>70</v>
      </c>
      <c r="G97" s="78">
        <v>30</v>
      </c>
      <c r="H97" s="78">
        <v>100</v>
      </c>
    </row>
    <row r="98" spans="1:8" ht="35.25" customHeight="1">
      <c r="A98" s="29">
        <v>39</v>
      </c>
      <c r="B98" s="33" t="s">
        <v>253</v>
      </c>
      <c r="C98" s="37" t="s">
        <v>254</v>
      </c>
      <c r="D98" s="31" t="s">
        <v>255</v>
      </c>
      <c r="E98" s="32">
        <v>1</v>
      </c>
      <c r="F98" s="35">
        <v>115</v>
      </c>
      <c r="G98" s="35">
        <v>48</v>
      </c>
      <c r="H98" s="32">
        <f aca="true" t="shared" si="9" ref="H98:H101">(F98+G98)*E98</f>
        <v>163</v>
      </c>
    </row>
    <row r="99" spans="1:8" ht="35.25" customHeight="1">
      <c r="A99" s="70">
        <v>40</v>
      </c>
      <c r="B99" s="33" t="s">
        <v>256</v>
      </c>
      <c r="C99" s="37" t="s">
        <v>257</v>
      </c>
      <c r="D99" s="31" t="s">
        <v>255</v>
      </c>
      <c r="E99" s="32">
        <v>1</v>
      </c>
      <c r="F99" s="35">
        <v>88</v>
      </c>
      <c r="G99" s="35">
        <v>30</v>
      </c>
      <c r="H99" s="32">
        <f t="shared" si="9"/>
        <v>118</v>
      </c>
    </row>
    <row r="100" spans="1:8" ht="22.5">
      <c r="A100" s="29">
        <v>41</v>
      </c>
      <c r="B100" s="80" t="s">
        <v>258</v>
      </c>
      <c r="C100" s="81" t="s">
        <v>259</v>
      </c>
      <c r="D100" s="82" t="s">
        <v>58</v>
      </c>
      <c r="E100" s="41">
        <v>1</v>
      </c>
      <c r="F100" s="41">
        <v>1600</v>
      </c>
      <c r="G100" s="41"/>
      <c r="H100" s="32">
        <f t="shared" si="9"/>
        <v>1600</v>
      </c>
    </row>
    <row r="101" spans="1:8" ht="22.5">
      <c r="A101" s="70">
        <v>42</v>
      </c>
      <c r="B101" s="80" t="s">
        <v>260</v>
      </c>
      <c r="C101" s="81" t="s">
        <v>259</v>
      </c>
      <c r="D101" s="82" t="s">
        <v>58</v>
      </c>
      <c r="E101" s="41">
        <v>1</v>
      </c>
      <c r="F101" s="41">
        <v>1400</v>
      </c>
      <c r="G101" s="41"/>
      <c r="H101" s="32">
        <f t="shared" si="9"/>
        <v>1400</v>
      </c>
    </row>
    <row r="102" spans="1:8" ht="14.25">
      <c r="A102" s="29">
        <v>43</v>
      </c>
      <c r="B102" s="80" t="s">
        <v>261</v>
      </c>
      <c r="C102" s="81" t="s">
        <v>262</v>
      </c>
      <c r="D102" s="82" t="s">
        <v>58</v>
      </c>
      <c r="E102" s="41">
        <v>1</v>
      </c>
      <c r="F102" s="41">
        <v>600</v>
      </c>
      <c r="G102" s="41">
        <v>600</v>
      </c>
      <c r="H102" s="32">
        <v>1200</v>
      </c>
    </row>
    <row r="103" spans="1:8" ht="14.25">
      <c r="A103" s="70">
        <v>44</v>
      </c>
      <c r="B103" s="37" t="s">
        <v>263</v>
      </c>
      <c r="C103" s="47" t="s">
        <v>264</v>
      </c>
      <c r="D103" s="38" t="s">
        <v>53</v>
      </c>
      <c r="E103" s="32">
        <v>1</v>
      </c>
      <c r="F103" s="35">
        <v>85</v>
      </c>
      <c r="G103" s="35">
        <v>60</v>
      </c>
      <c r="H103" s="32">
        <f>(F103+G103)*E103</f>
        <v>145</v>
      </c>
    </row>
    <row r="104" spans="1:8" ht="14.25">
      <c r="A104" s="29">
        <v>45</v>
      </c>
      <c r="B104" s="80" t="s">
        <v>265</v>
      </c>
      <c r="C104" s="81" t="s">
        <v>266</v>
      </c>
      <c r="D104" s="82" t="s">
        <v>252</v>
      </c>
      <c r="E104" s="41">
        <v>1</v>
      </c>
      <c r="F104" s="41">
        <v>260</v>
      </c>
      <c r="G104" s="41"/>
      <c r="H104" s="32">
        <f>(F104+G104)*E104</f>
        <v>260</v>
      </c>
    </row>
    <row r="105" spans="1:8" ht="14.25">
      <c r="A105" s="24" t="s">
        <v>267</v>
      </c>
      <c r="B105" s="25" t="s">
        <v>268</v>
      </c>
      <c r="C105" s="26"/>
      <c r="D105" s="28"/>
      <c r="E105" s="27"/>
      <c r="F105" s="27"/>
      <c r="G105" s="27"/>
      <c r="H105" s="27"/>
    </row>
    <row r="106" spans="1:8" ht="41.25" customHeight="1">
      <c r="A106" s="29">
        <v>1</v>
      </c>
      <c r="B106" s="30" t="s">
        <v>269</v>
      </c>
      <c r="C106" s="30" t="s">
        <v>270</v>
      </c>
      <c r="D106" s="38" t="s">
        <v>53</v>
      </c>
      <c r="E106" s="32">
        <v>1</v>
      </c>
      <c r="F106" s="32">
        <v>4</v>
      </c>
      <c r="G106" s="73">
        <v>6</v>
      </c>
      <c r="H106" s="32">
        <f aca="true" t="shared" si="10" ref="H106:H113">(F106+G106)*E106</f>
        <v>10</v>
      </c>
    </row>
    <row r="107" spans="1:8" ht="45">
      <c r="A107" s="29">
        <v>2</v>
      </c>
      <c r="B107" s="30" t="s">
        <v>271</v>
      </c>
      <c r="C107" s="30" t="s">
        <v>272</v>
      </c>
      <c r="D107" s="38" t="s">
        <v>53</v>
      </c>
      <c r="E107" s="32">
        <v>1</v>
      </c>
      <c r="F107" s="32">
        <v>13</v>
      </c>
      <c r="G107" s="73">
        <f>7.4+2.8</f>
        <v>10.2</v>
      </c>
      <c r="H107" s="32">
        <f t="shared" si="10"/>
        <v>23.2</v>
      </c>
    </row>
    <row r="108" spans="1:8" ht="46.5" customHeight="1">
      <c r="A108" s="29">
        <v>3</v>
      </c>
      <c r="B108" s="33" t="s">
        <v>273</v>
      </c>
      <c r="C108" s="30" t="s">
        <v>274</v>
      </c>
      <c r="D108" s="38" t="s">
        <v>53</v>
      </c>
      <c r="E108" s="32">
        <v>1</v>
      </c>
      <c r="F108" s="32">
        <v>9.5</v>
      </c>
      <c r="G108" s="73">
        <v>7.5</v>
      </c>
      <c r="H108" s="32">
        <f t="shared" si="10"/>
        <v>17</v>
      </c>
    </row>
    <row r="109" spans="1:8" ht="14.25">
      <c r="A109" s="53"/>
      <c r="B109" s="62" t="s">
        <v>275</v>
      </c>
      <c r="C109" s="74" t="s">
        <v>276</v>
      </c>
      <c r="D109" s="55" t="s">
        <v>53</v>
      </c>
      <c r="E109" s="56">
        <v>1</v>
      </c>
      <c r="F109" s="56">
        <v>9</v>
      </c>
      <c r="G109" s="56">
        <v>8</v>
      </c>
      <c r="H109" s="56">
        <f>F109+G109</f>
        <v>17</v>
      </c>
    </row>
    <row r="110" spans="1:8" ht="14.25">
      <c r="A110" s="29">
        <v>4</v>
      </c>
      <c r="B110" s="33" t="s">
        <v>277</v>
      </c>
      <c r="C110" s="30" t="s">
        <v>276</v>
      </c>
      <c r="D110" s="38" t="s">
        <v>53</v>
      </c>
      <c r="E110" s="32">
        <v>1</v>
      </c>
      <c r="F110" s="32">
        <v>20</v>
      </c>
      <c r="G110" s="73">
        <v>10</v>
      </c>
      <c r="H110" s="32">
        <f>(F110+G110)*E110</f>
        <v>30</v>
      </c>
    </row>
    <row r="111" spans="1:8" ht="44.25" customHeight="1">
      <c r="A111" s="29">
        <v>5</v>
      </c>
      <c r="B111" s="39" t="s">
        <v>278</v>
      </c>
      <c r="C111" s="40" t="s">
        <v>279</v>
      </c>
      <c r="D111" s="82" t="s">
        <v>53</v>
      </c>
      <c r="E111" s="32">
        <v>1</v>
      </c>
      <c r="F111" s="41">
        <v>45</v>
      </c>
      <c r="G111" s="41">
        <v>35</v>
      </c>
      <c r="H111" s="32">
        <f t="shared" si="10"/>
        <v>80</v>
      </c>
    </row>
    <row r="112" spans="1:8" ht="48.75" customHeight="1">
      <c r="A112" s="53">
        <v>6</v>
      </c>
      <c r="B112" s="62" t="s">
        <v>280</v>
      </c>
      <c r="C112" s="54" t="s">
        <v>281</v>
      </c>
      <c r="D112" s="55" t="s">
        <v>53</v>
      </c>
      <c r="E112" s="56">
        <v>1</v>
      </c>
      <c r="F112" s="63">
        <v>68</v>
      </c>
      <c r="G112" s="63">
        <v>60</v>
      </c>
      <c r="H112" s="56">
        <f t="shared" si="10"/>
        <v>128</v>
      </c>
    </row>
    <row r="113" spans="1:8" ht="39" customHeight="1">
      <c r="A113" s="53">
        <v>7</v>
      </c>
      <c r="B113" s="62" t="s">
        <v>282</v>
      </c>
      <c r="C113" s="54" t="s">
        <v>283</v>
      </c>
      <c r="D113" s="55" t="s">
        <v>53</v>
      </c>
      <c r="E113" s="56">
        <v>1</v>
      </c>
      <c r="F113" s="56">
        <v>69</v>
      </c>
      <c r="G113" s="56">
        <v>65</v>
      </c>
      <c r="H113" s="56">
        <f t="shared" si="10"/>
        <v>134</v>
      </c>
    </row>
    <row r="114" spans="1:8" ht="14.25">
      <c r="A114" s="24" t="s">
        <v>284</v>
      </c>
      <c r="B114" s="25" t="s">
        <v>285</v>
      </c>
      <c r="C114" s="83"/>
      <c r="D114" s="84"/>
      <c r="E114" s="61"/>
      <c r="F114" s="61"/>
      <c r="G114" s="61"/>
      <c r="H114" s="85"/>
    </row>
    <row r="115" spans="1:8" ht="14.25">
      <c r="A115" s="86">
        <v>1</v>
      </c>
      <c r="B115" s="37" t="s">
        <v>286</v>
      </c>
      <c r="C115" s="37" t="s">
        <v>287</v>
      </c>
      <c r="D115" s="87" t="s">
        <v>58</v>
      </c>
      <c r="E115" s="35"/>
      <c r="F115" s="35"/>
      <c r="G115" s="35"/>
      <c r="H115" s="35"/>
    </row>
    <row r="116" spans="1:8" ht="14.25">
      <c r="A116" s="86">
        <v>2</v>
      </c>
      <c r="B116" s="37" t="s">
        <v>288</v>
      </c>
      <c r="C116" s="37" t="s">
        <v>289</v>
      </c>
      <c r="D116" s="87" t="s">
        <v>156</v>
      </c>
      <c r="E116" s="35"/>
      <c r="F116" s="35"/>
      <c r="G116" s="35"/>
      <c r="H116" s="35"/>
    </row>
    <row r="117" spans="1:8" ht="14.25">
      <c r="A117" s="86">
        <v>3</v>
      </c>
      <c r="B117" s="88" t="s">
        <v>290</v>
      </c>
      <c r="C117" s="68" t="s">
        <v>291</v>
      </c>
      <c r="D117" s="76" t="s">
        <v>252</v>
      </c>
      <c r="E117" s="77"/>
      <c r="F117" s="89"/>
      <c r="G117" s="77"/>
      <c r="H117" s="77"/>
    </row>
    <row r="118" spans="1:8" ht="23.25" customHeight="1">
      <c r="A118" s="86">
        <v>4</v>
      </c>
      <c r="B118" s="37" t="s">
        <v>292</v>
      </c>
      <c r="C118" s="37" t="s">
        <v>293</v>
      </c>
      <c r="D118" s="87" t="s">
        <v>58</v>
      </c>
      <c r="E118" s="35"/>
      <c r="F118" s="35"/>
      <c r="G118" s="35"/>
      <c r="H118" s="35"/>
    </row>
    <row r="119" spans="1:8" s="17" customFormat="1" ht="30" customHeight="1">
      <c r="A119" s="86">
        <v>5</v>
      </c>
      <c r="B119" s="37" t="s">
        <v>294</v>
      </c>
      <c r="C119" s="37" t="s">
        <v>295</v>
      </c>
      <c r="D119" s="87" t="s">
        <v>58</v>
      </c>
      <c r="E119" s="35"/>
      <c r="F119" s="35"/>
      <c r="G119" s="35"/>
      <c r="H119" s="90"/>
    </row>
    <row r="120" spans="1:8" ht="42" customHeight="1">
      <c r="A120" s="86">
        <v>6</v>
      </c>
      <c r="B120" s="37" t="s">
        <v>296</v>
      </c>
      <c r="C120" s="37" t="s">
        <v>297</v>
      </c>
      <c r="D120" s="87" t="s">
        <v>58</v>
      </c>
      <c r="E120" s="35"/>
      <c r="F120" s="35"/>
      <c r="G120" s="35"/>
      <c r="H120" s="90"/>
    </row>
    <row r="121" spans="1:8" s="17" customFormat="1" ht="18.75" customHeight="1">
      <c r="A121" s="86">
        <v>7</v>
      </c>
      <c r="B121" s="88" t="s">
        <v>298</v>
      </c>
      <c r="C121" s="68" t="s">
        <v>299</v>
      </c>
      <c r="D121" s="76" t="s">
        <v>58</v>
      </c>
      <c r="E121" s="77"/>
      <c r="F121" s="89"/>
      <c r="G121" s="77"/>
      <c r="H121" s="77"/>
    </row>
    <row r="122" spans="1:8" ht="14.25">
      <c r="A122" s="86" t="s">
        <v>48</v>
      </c>
      <c r="B122" s="91" t="s">
        <v>66</v>
      </c>
      <c r="C122" s="92" t="s">
        <v>300</v>
      </c>
      <c r="D122" s="87" t="s">
        <v>58</v>
      </c>
      <c r="E122" s="35"/>
      <c r="F122" s="35"/>
      <c r="G122" s="35"/>
      <c r="H122" s="93"/>
    </row>
    <row r="123" spans="1:8" ht="14.25">
      <c r="A123" s="86" t="s">
        <v>55</v>
      </c>
      <c r="B123" s="91" t="s">
        <v>69</v>
      </c>
      <c r="C123" s="92" t="s">
        <v>301</v>
      </c>
      <c r="D123" s="87" t="s">
        <v>58</v>
      </c>
      <c r="E123" s="35"/>
      <c r="F123" s="35"/>
      <c r="G123" s="35"/>
      <c r="H123" s="93"/>
    </row>
    <row r="124" spans="1:8" ht="14.25">
      <c r="A124" s="86" t="s">
        <v>62</v>
      </c>
      <c r="B124" s="91" t="s">
        <v>63</v>
      </c>
      <c r="C124" s="92" t="s">
        <v>302</v>
      </c>
      <c r="D124" s="31" t="s">
        <v>53</v>
      </c>
      <c r="E124" s="35"/>
      <c r="F124" s="35"/>
      <c r="G124" s="35"/>
      <c r="H124" s="93"/>
    </row>
    <row r="125" spans="1:8" ht="14.25">
      <c r="A125" s="94" t="s">
        <v>65</v>
      </c>
      <c r="B125" s="95" t="s">
        <v>303</v>
      </c>
      <c r="C125" s="96" t="s">
        <v>304</v>
      </c>
      <c r="D125" s="97" t="s">
        <v>58</v>
      </c>
      <c r="E125" s="72"/>
      <c r="F125" s="72"/>
      <c r="G125" s="72"/>
      <c r="H125" s="93"/>
    </row>
    <row r="126" spans="1:8" ht="14.25">
      <c r="A126" s="94"/>
      <c r="B126" s="95"/>
      <c r="C126" s="94" t="s">
        <v>305</v>
      </c>
      <c r="D126" s="97"/>
      <c r="E126" s="72"/>
      <c r="F126" s="72"/>
      <c r="G126" s="72"/>
      <c r="H126" s="93"/>
    </row>
    <row r="127" spans="1:8" ht="14.25">
      <c r="A127" s="98"/>
      <c r="B127" s="99"/>
      <c r="C127" s="98"/>
      <c r="D127" s="100"/>
      <c r="E127" s="101"/>
      <c r="F127" s="101"/>
      <c r="G127" s="101"/>
      <c r="H127" s="102"/>
    </row>
    <row r="128" spans="1:8" ht="14.25">
      <c r="A128" s="98"/>
      <c r="B128" s="99"/>
      <c r="C128" s="98"/>
      <c r="D128" s="100"/>
      <c r="E128" s="101"/>
      <c r="F128" s="101"/>
      <c r="G128" s="101"/>
      <c r="H128" s="102"/>
    </row>
    <row r="129" spans="1:8" s="18" customFormat="1" ht="38.25" customHeight="1">
      <c r="A129" s="103" t="s">
        <v>306</v>
      </c>
      <c r="B129" s="103"/>
      <c r="C129" s="103"/>
      <c r="D129" s="103"/>
      <c r="E129" s="103"/>
      <c r="F129" s="103"/>
      <c r="G129" s="103"/>
      <c r="H129" s="103"/>
    </row>
    <row r="130" spans="1:8" ht="63.75" customHeight="1">
      <c r="A130" s="104" t="s">
        <v>307</v>
      </c>
      <c r="B130" s="105"/>
      <c r="C130" s="105"/>
      <c r="D130" s="105"/>
      <c r="E130" s="105"/>
      <c r="F130" s="105"/>
      <c r="G130" s="105"/>
      <c r="H130" s="105"/>
    </row>
    <row r="131" spans="1:8" ht="33" customHeight="1">
      <c r="A131" s="106" t="s">
        <v>308</v>
      </c>
      <c r="B131" s="106"/>
      <c r="C131" s="106"/>
      <c r="D131" s="107"/>
      <c r="E131" s="108"/>
      <c r="F131" s="108"/>
      <c r="G131" s="108"/>
      <c r="H131" s="108"/>
    </row>
    <row r="132" spans="1:8" ht="43.5" customHeight="1">
      <c r="A132" s="109" t="s">
        <v>309</v>
      </c>
      <c r="B132" s="109"/>
      <c r="C132" s="109"/>
      <c r="D132" s="110"/>
      <c r="E132" s="111"/>
      <c r="F132" s="111"/>
      <c r="G132" s="111"/>
      <c r="H132" s="111"/>
    </row>
    <row r="133" spans="1:8" ht="20.25" customHeight="1">
      <c r="A133" s="109" t="s">
        <v>310</v>
      </c>
      <c r="B133" s="109"/>
      <c r="C133" s="109"/>
      <c r="D133" s="110"/>
      <c r="E133" s="111"/>
      <c r="F133" s="111"/>
      <c r="G133" s="111"/>
      <c r="H133" s="111"/>
    </row>
    <row r="134" spans="1:8" ht="40.5" customHeight="1">
      <c r="A134" s="109" t="s">
        <v>311</v>
      </c>
      <c r="B134" s="109"/>
      <c r="C134" s="109"/>
      <c r="D134" s="110"/>
      <c r="E134" s="111"/>
      <c r="F134" s="111"/>
      <c r="G134" s="111"/>
      <c r="H134" s="111"/>
    </row>
    <row r="135" spans="1:8" ht="40.5" customHeight="1">
      <c r="A135" s="109" t="s">
        <v>312</v>
      </c>
      <c r="B135" s="109"/>
      <c r="C135" s="109"/>
      <c r="D135" s="110"/>
      <c r="E135" s="111"/>
      <c r="F135" s="111"/>
      <c r="G135" s="111"/>
      <c r="H135" s="111"/>
    </row>
    <row r="136" spans="1:8" ht="40.5" customHeight="1">
      <c r="A136" s="106" t="s">
        <v>313</v>
      </c>
      <c r="B136" s="106"/>
      <c r="C136" s="106"/>
      <c r="D136" s="106"/>
      <c r="E136" s="106"/>
      <c r="F136" s="106"/>
      <c r="G136" s="106"/>
      <c r="H136" s="106"/>
    </row>
    <row r="137" spans="1:8" ht="40.5" customHeight="1">
      <c r="A137" s="112" t="s">
        <v>314</v>
      </c>
      <c r="B137" s="112"/>
      <c r="C137" s="112"/>
      <c r="D137" s="113"/>
      <c r="E137" s="114"/>
      <c r="F137" s="114"/>
      <c r="G137" s="114"/>
      <c r="H137" s="114"/>
    </row>
    <row r="138" ht="40.5" customHeight="1"/>
    <row r="139" ht="39" customHeight="1"/>
    <row r="140" ht="25.5" customHeight="1"/>
    <row r="144" ht="14.25" customHeight="1"/>
    <row r="145" ht="14.25" customHeight="1"/>
    <row r="146" ht="14.25" customHeight="1"/>
    <row r="147" ht="14.25" customHeight="1"/>
    <row r="148" ht="24.75" customHeight="1"/>
    <row r="157" ht="15" customHeight="1"/>
    <row r="168" ht="16.5" customHeight="1"/>
    <row r="180" spans="1:8" s="19" customFormat="1" ht="14.25">
      <c r="A180"/>
      <c r="B180"/>
      <c r="C180"/>
      <c r="D180" s="20"/>
      <c r="E180" s="16"/>
      <c r="F180" s="16"/>
      <c r="G180" s="16"/>
      <c r="H180" s="16"/>
    </row>
    <row r="181" ht="54" customHeight="1"/>
    <row r="182" ht="36" customHeight="1"/>
    <row r="183" ht="39" customHeight="1"/>
    <row r="184" ht="42" customHeight="1"/>
    <row r="185" ht="45" customHeight="1"/>
    <row r="190" spans="1:8" s="17" customFormat="1" ht="14.25" customHeight="1">
      <c r="A190"/>
      <c r="B190"/>
      <c r="C190"/>
      <c r="D190" s="20"/>
      <c r="E190" s="16"/>
      <c r="F190" s="16"/>
      <c r="G190" s="16"/>
      <c r="H190" s="16"/>
    </row>
    <row r="194" spans="1:8" s="17" customFormat="1" ht="14.25">
      <c r="A194"/>
      <c r="B194"/>
      <c r="C194"/>
      <c r="D194" s="20"/>
      <c r="E194" s="16"/>
      <c r="F194" s="16"/>
      <c r="G194" s="16"/>
      <c r="H194" s="16"/>
    </row>
    <row r="195" ht="16.5" customHeight="1"/>
    <row r="196" ht="18.75" customHeight="1"/>
    <row r="197" ht="16.5" customHeight="1"/>
    <row r="198" ht="18.75" customHeight="1"/>
    <row r="199" ht="17.25" customHeight="1"/>
    <row r="206" ht="14.25" customHeight="1"/>
  </sheetData>
  <sheetProtection/>
  <mergeCells count="23">
    <mergeCell ref="A1:H1"/>
    <mergeCell ref="A2:H2"/>
    <mergeCell ref="A3:H3"/>
    <mergeCell ref="F4:G4"/>
    <mergeCell ref="F42:G42"/>
    <mergeCell ref="F100:G100"/>
    <mergeCell ref="F101:G101"/>
    <mergeCell ref="F104:G104"/>
    <mergeCell ref="A129:H129"/>
    <mergeCell ref="A130:H130"/>
    <mergeCell ref="A131:H131"/>
    <mergeCell ref="A132:H132"/>
    <mergeCell ref="A133:H133"/>
    <mergeCell ref="A134:H134"/>
    <mergeCell ref="A135:H135"/>
    <mergeCell ref="A136:H136"/>
    <mergeCell ref="A137:H137"/>
    <mergeCell ref="A4:A5"/>
    <mergeCell ref="B4:B5"/>
    <mergeCell ref="C4:C5"/>
    <mergeCell ref="D4:D5"/>
    <mergeCell ref="E4:E5"/>
    <mergeCell ref="H4:H5"/>
  </mergeCells>
  <printOptions/>
  <pageMargins left="0.59" right="0.22" top="0.21" bottom="0.41" header="0.59" footer="0.22"/>
  <pageSetup horizontalDpi="600" verticalDpi="600" orientation="landscape" paperSize="9"/>
  <headerFooter scaleWithDoc="0" alignWithMargins="0">
    <oddFooter>&amp;L&amp;11业主签字：                   设计师：&amp;C&amp;11预算师：&amp;R&amp;11&amp;D           第&amp;P页共&amp;N页</oddFooter>
  </headerFooter>
  <drawing r:id="rId1"/>
</worksheet>
</file>

<file path=xl/worksheets/sheet4.xml><?xml version="1.0" encoding="utf-8"?>
<worksheet xmlns="http://schemas.openxmlformats.org/spreadsheetml/2006/main" xmlns:r="http://schemas.openxmlformats.org/officeDocument/2006/relationships">
  <dimension ref="A1:L61"/>
  <sheetViews>
    <sheetView workbookViewId="0" topLeftCell="A1">
      <selection activeCell="I18" sqref="I18:L18"/>
    </sheetView>
  </sheetViews>
  <sheetFormatPr defaultColWidth="9.00390625" defaultRowHeight="14.25"/>
  <cols>
    <col min="1" max="1" width="4.75390625" style="0" customWidth="1"/>
    <col min="2" max="2" width="18.125" style="0" customWidth="1"/>
    <col min="3" max="3" width="10.875" style="0" customWidth="1"/>
    <col min="4" max="4" width="13.375" style="0" customWidth="1"/>
    <col min="5" max="6" width="9.375" style="0" customWidth="1"/>
    <col min="7" max="8" width="9.25390625" style="0" customWidth="1"/>
    <col min="12" max="12" width="16.75390625" style="0" customWidth="1"/>
  </cols>
  <sheetData>
    <row r="1" spans="1:12" ht="41.25" customHeight="1">
      <c r="A1" s="1" t="s">
        <v>315</v>
      </c>
      <c r="B1" s="1"/>
      <c r="C1" s="1"/>
      <c r="D1" s="1"/>
      <c r="E1" s="1"/>
      <c r="F1" s="1"/>
      <c r="G1" s="1"/>
      <c r="H1" s="1"/>
      <c r="I1" s="1"/>
      <c r="J1" s="1"/>
      <c r="K1" s="1"/>
      <c r="L1" s="1"/>
    </row>
    <row r="2" spans="1:12" ht="17.25" customHeight="1">
      <c r="A2" s="2" t="s">
        <v>316</v>
      </c>
      <c r="B2" s="2"/>
      <c r="C2" s="2"/>
      <c r="D2" s="2"/>
      <c r="E2" s="2"/>
      <c r="F2" s="2"/>
      <c r="G2" s="2"/>
      <c r="H2" s="2"/>
      <c r="I2" s="2"/>
      <c r="J2" s="2"/>
      <c r="K2" s="2"/>
      <c r="L2" s="2"/>
    </row>
    <row r="3" spans="1:12" ht="25.5" customHeight="1">
      <c r="A3" s="3" t="s">
        <v>39</v>
      </c>
      <c r="B3" s="3" t="s">
        <v>317</v>
      </c>
      <c r="C3" s="3" t="s">
        <v>318</v>
      </c>
      <c r="D3" s="3" t="s">
        <v>319</v>
      </c>
      <c r="E3" s="3" t="s">
        <v>42</v>
      </c>
      <c r="F3" s="3" t="s">
        <v>320</v>
      </c>
      <c r="G3" s="3" t="s">
        <v>321</v>
      </c>
      <c r="H3" s="3" t="s">
        <v>322</v>
      </c>
      <c r="I3" s="4" t="s">
        <v>323</v>
      </c>
      <c r="J3" s="4"/>
      <c r="K3" s="4"/>
      <c r="L3" s="4"/>
    </row>
    <row r="4" spans="1:12" ht="19.5" customHeight="1">
      <c r="A4" s="4">
        <v>1</v>
      </c>
      <c r="B4" s="5" t="s">
        <v>324</v>
      </c>
      <c r="C4" s="6" t="s">
        <v>325</v>
      </c>
      <c r="D4" s="3" t="s">
        <v>326</v>
      </c>
      <c r="E4" s="3" t="s">
        <v>327</v>
      </c>
      <c r="F4" s="3"/>
      <c r="G4" s="3"/>
      <c r="H4" s="3"/>
      <c r="I4" s="4" t="s">
        <v>328</v>
      </c>
      <c r="J4" s="4"/>
      <c r="K4" s="4"/>
      <c r="L4" s="4"/>
    </row>
    <row r="5" spans="1:12" ht="21.75" customHeight="1">
      <c r="A5" s="4"/>
      <c r="B5" s="5"/>
      <c r="C5" s="7"/>
      <c r="D5" s="3" t="s">
        <v>329</v>
      </c>
      <c r="E5" s="3" t="s">
        <v>327</v>
      </c>
      <c r="F5" s="3"/>
      <c r="G5" s="3"/>
      <c r="H5" s="3"/>
      <c r="I5" s="4" t="s">
        <v>328</v>
      </c>
      <c r="J5" s="4"/>
      <c r="K5" s="4"/>
      <c r="L5" s="4"/>
    </row>
    <row r="6" spans="1:12" ht="15" customHeight="1">
      <c r="A6" s="4"/>
      <c r="B6" s="5"/>
      <c r="C6" s="7"/>
      <c r="D6" s="3" t="s">
        <v>330</v>
      </c>
      <c r="E6" s="3" t="s">
        <v>327</v>
      </c>
      <c r="F6" s="3"/>
      <c r="G6" s="3"/>
      <c r="H6" s="3"/>
      <c r="I6" s="4" t="s">
        <v>328</v>
      </c>
      <c r="J6" s="4"/>
      <c r="K6" s="4"/>
      <c r="L6" s="4"/>
    </row>
    <row r="7" spans="1:12" ht="17.25" customHeight="1">
      <c r="A7" s="4"/>
      <c r="B7" s="5"/>
      <c r="C7" s="7"/>
      <c r="D7" s="3" t="s">
        <v>331</v>
      </c>
      <c r="E7" s="3" t="s">
        <v>327</v>
      </c>
      <c r="F7" s="3"/>
      <c r="G7" s="3"/>
      <c r="H7" s="3"/>
      <c r="I7" s="4" t="s">
        <v>328</v>
      </c>
      <c r="J7" s="4"/>
      <c r="K7" s="4"/>
      <c r="L7" s="4"/>
    </row>
    <row r="8" spans="1:12" ht="16.5" customHeight="1">
      <c r="A8" s="4"/>
      <c r="B8" s="5" t="s">
        <v>332</v>
      </c>
      <c r="C8" s="7"/>
      <c r="D8" s="3"/>
      <c r="E8" s="3" t="s">
        <v>252</v>
      </c>
      <c r="F8" s="3"/>
      <c r="G8" s="3"/>
      <c r="H8" s="3"/>
      <c r="I8" s="4" t="s">
        <v>328</v>
      </c>
      <c r="J8" s="4"/>
      <c r="K8" s="4"/>
      <c r="L8" s="4"/>
    </row>
    <row r="9" spans="1:12" ht="16.5" customHeight="1">
      <c r="A9" s="4"/>
      <c r="B9" s="5" t="s">
        <v>333</v>
      </c>
      <c r="C9" s="7"/>
      <c r="D9" s="3"/>
      <c r="E9" s="3" t="s">
        <v>252</v>
      </c>
      <c r="F9" s="3"/>
      <c r="G9" s="3"/>
      <c r="H9" s="3"/>
      <c r="I9" s="4" t="s">
        <v>328</v>
      </c>
      <c r="J9" s="4"/>
      <c r="K9" s="4"/>
      <c r="L9" s="4"/>
    </row>
    <row r="10" spans="1:12" ht="16.5" customHeight="1">
      <c r="A10" s="4"/>
      <c r="B10" s="5" t="s">
        <v>334</v>
      </c>
      <c r="C10" s="7"/>
      <c r="D10" s="3"/>
      <c r="E10" s="3" t="s">
        <v>252</v>
      </c>
      <c r="F10" s="3"/>
      <c r="G10" s="3"/>
      <c r="H10" s="3"/>
      <c r="I10" s="4" t="s">
        <v>328</v>
      </c>
      <c r="J10" s="4"/>
      <c r="K10" s="4"/>
      <c r="L10" s="4"/>
    </row>
    <row r="11" spans="1:12" ht="18" customHeight="1">
      <c r="A11" s="4"/>
      <c r="B11" s="5" t="s">
        <v>335</v>
      </c>
      <c r="C11" s="7"/>
      <c r="D11" s="3"/>
      <c r="E11" s="3" t="s">
        <v>58</v>
      </c>
      <c r="F11" s="3"/>
      <c r="G11" s="3"/>
      <c r="H11" s="3"/>
      <c r="I11" s="4" t="s">
        <v>328</v>
      </c>
      <c r="J11" s="4"/>
      <c r="K11" s="4"/>
      <c r="L11" s="4"/>
    </row>
    <row r="12" spans="1:12" ht="17.25" customHeight="1">
      <c r="A12" s="4">
        <v>2</v>
      </c>
      <c r="B12" s="5" t="s">
        <v>336</v>
      </c>
      <c r="C12" s="7"/>
      <c r="D12" s="3"/>
      <c r="E12" s="4" t="s">
        <v>337</v>
      </c>
      <c r="F12" s="3"/>
      <c r="G12" s="3"/>
      <c r="H12" s="3"/>
      <c r="I12" s="4" t="s">
        <v>338</v>
      </c>
      <c r="J12" s="4"/>
      <c r="K12" s="4"/>
      <c r="L12" s="4"/>
    </row>
    <row r="13" spans="1:12" ht="15" customHeight="1">
      <c r="A13" s="4">
        <v>2</v>
      </c>
      <c r="B13" s="4" t="s">
        <v>339</v>
      </c>
      <c r="C13" s="8" t="s">
        <v>340</v>
      </c>
      <c r="D13" s="3" t="s">
        <v>341</v>
      </c>
      <c r="E13" s="4" t="s">
        <v>337</v>
      </c>
      <c r="F13" s="4"/>
      <c r="G13" s="3"/>
      <c r="H13" s="3"/>
      <c r="I13" s="4" t="s">
        <v>338</v>
      </c>
      <c r="J13" s="4"/>
      <c r="K13" s="4"/>
      <c r="L13" s="4"/>
    </row>
    <row r="14" spans="1:12" ht="18.75" customHeight="1">
      <c r="A14" s="4"/>
      <c r="B14" s="4"/>
      <c r="C14" s="9"/>
      <c r="D14" s="3" t="s">
        <v>342</v>
      </c>
      <c r="E14" s="4" t="s">
        <v>337</v>
      </c>
      <c r="F14" s="4"/>
      <c r="G14" s="3"/>
      <c r="H14" s="3"/>
      <c r="I14" s="4" t="s">
        <v>338</v>
      </c>
      <c r="J14" s="4"/>
      <c r="K14" s="4"/>
      <c r="L14" s="4"/>
    </row>
    <row r="15" spans="1:12" ht="18" customHeight="1">
      <c r="A15" s="4"/>
      <c r="B15" s="4"/>
      <c r="C15" s="9"/>
      <c r="D15" s="3" t="s">
        <v>343</v>
      </c>
      <c r="E15" s="4" t="s">
        <v>337</v>
      </c>
      <c r="F15" s="4"/>
      <c r="G15" s="3"/>
      <c r="H15" s="3"/>
      <c r="I15" s="4" t="s">
        <v>338</v>
      </c>
      <c r="J15" s="4"/>
      <c r="K15" s="4"/>
      <c r="L15" s="4"/>
    </row>
    <row r="16" spans="1:12" ht="14.25" customHeight="1">
      <c r="A16" s="4"/>
      <c r="B16" s="4"/>
      <c r="C16" s="9"/>
      <c r="D16" s="3" t="s">
        <v>344</v>
      </c>
      <c r="E16" s="4" t="s">
        <v>337</v>
      </c>
      <c r="F16" s="4"/>
      <c r="G16" s="3"/>
      <c r="H16" s="3"/>
      <c r="I16" s="4" t="s">
        <v>338</v>
      </c>
      <c r="J16" s="4"/>
      <c r="K16" s="4"/>
      <c r="L16" s="4"/>
    </row>
    <row r="17" spans="1:12" ht="15" customHeight="1">
      <c r="A17" s="5"/>
      <c r="B17" s="5"/>
      <c r="C17" s="5"/>
      <c r="D17" s="3" t="s">
        <v>345</v>
      </c>
      <c r="E17" s="4" t="s">
        <v>337</v>
      </c>
      <c r="F17" s="4"/>
      <c r="G17" s="3"/>
      <c r="H17" s="3"/>
      <c r="I17" s="4" t="s">
        <v>338</v>
      </c>
      <c r="J17" s="4"/>
      <c r="K17" s="4"/>
      <c r="L17" s="4"/>
    </row>
    <row r="18" spans="1:12" ht="17.25" customHeight="1">
      <c r="A18" s="5"/>
      <c r="B18" s="5" t="s">
        <v>346</v>
      </c>
      <c r="C18" s="5"/>
      <c r="D18" s="3"/>
      <c r="E18" s="4" t="s">
        <v>88</v>
      </c>
      <c r="F18" s="4"/>
      <c r="G18" s="3"/>
      <c r="H18" s="3"/>
      <c r="I18" s="4" t="s">
        <v>338</v>
      </c>
      <c r="J18" s="4"/>
      <c r="K18" s="4"/>
      <c r="L18" s="4"/>
    </row>
    <row r="19" spans="1:12" ht="15.75" customHeight="1">
      <c r="A19" s="5"/>
      <c r="B19" s="5" t="s">
        <v>347</v>
      </c>
      <c r="C19" s="5"/>
      <c r="D19" s="3"/>
      <c r="E19" s="4" t="s">
        <v>58</v>
      </c>
      <c r="F19" s="4"/>
      <c r="G19" s="3"/>
      <c r="H19" s="3"/>
      <c r="I19" s="4" t="s">
        <v>348</v>
      </c>
      <c r="J19" s="4"/>
      <c r="K19" s="4"/>
      <c r="L19" s="4"/>
    </row>
    <row r="20" spans="1:12" ht="18.75" customHeight="1">
      <c r="A20" s="5">
        <v>3</v>
      </c>
      <c r="B20" s="4" t="s">
        <v>349</v>
      </c>
      <c r="C20" s="5" t="s">
        <v>350</v>
      </c>
      <c r="D20" s="3" t="s">
        <v>256</v>
      </c>
      <c r="E20" s="4" t="s">
        <v>351</v>
      </c>
      <c r="F20" s="4"/>
      <c r="G20" s="3"/>
      <c r="H20" s="3"/>
      <c r="I20" s="4" t="s">
        <v>348</v>
      </c>
      <c r="J20" s="4"/>
      <c r="K20" s="4"/>
      <c r="L20" s="4"/>
    </row>
    <row r="21" spans="1:12" ht="19.5" customHeight="1">
      <c r="A21" s="5"/>
      <c r="B21" s="4"/>
      <c r="C21" s="5"/>
      <c r="D21" s="3" t="s">
        <v>352</v>
      </c>
      <c r="E21" s="4" t="s">
        <v>351</v>
      </c>
      <c r="F21" s="4"/>
      <c r="G21" s="3"/>
      <c r="H21" s="3"/>
      <c r="I21" s="4" t="s">
        <v>348</v>
      </c>
      <c r="J21" s="4"/>
      <c r="K21" s="4"/>
      <c r="L21" s="4"/>
    </row>
    <row r="22" spans="1:12" ht="16.5" customHeight="1">
      <c r="A22" s="5"/>
      <c r="B22" s="4"/>
      <c r="C22" s="5"/>
      <c r="D22" s="3" t="s">
        <v>353</v>
      </c>
      <c r="E22" s="4" t="s">
        <v>351</v>
      </c>
      <c r="F22" s="4"/>
      <c r="G22" s="3"/>
      <c r="H22" s="3"/>
      <c r="I22" s="4" t="s">
        <v>348</v>
      </c>
      <c r="J22" s="4"/>
      <c r="K22" s="4"/>
      <c r="L22" s="4"/>
    </row>
    <row r="23" spans="1:12" ht="29.25" customHeight="1">
      <c r="A23" s="5">
        <v>4</v>
      </c>
      <c r="B23" s="4" t="s">
        <v>354</v>
      </c>
      <c r="C23" s="5" t="s">
        <v>355</v>
      </c>
      <c r="D23" s="3" t="s">
        <v>356</v>
      </c>
      <c r="E23" s="4" t="s">
        <v>351</v>
      </c>
      <c r="F23" s="10"/>
      <c r="G23" s="10"/>
      <c r="H23" s="10"/>
      <c r="I23" s="4" t="s">
        <v>357</v>
      </c>
      <c r="J23" s="4"/>
      <c r="K23" s="4"/>
      <c r="L23" s="4"/>
    </row>
    <row r="24" spans="1:12" ht="16.5" customHeight="1">
      <c r="A24" s="5">
        <v>4</v>
      </c>
      <c r="B24" s="4" t="s">
        <v>354</v>
      </c>
      <c r="C24" s="5" t="s">
        <v>355</v>
      </c>
      <c r="D24" s="3" t="s">
        <v>358</v>
      </c>
      <c r="E24" s="4" t="s">
        <v>252</v>
      </c>
      <c r="F24" s="10"/>
      <c r="G24" s="10"/>
      <c r="H24" s="10"/>
      <c r="I24" s="4" t="s">
        <v>359</v>
      </c>
      <c r="J24" s="4"/>
      <c r="K24" s="4"/>
      <c r="L24" s="4"/>
    </row>
    <row r="25" spans="1:12" ht="24.75" customHeight="1">
      <c r="A25" s="5">
        <v>4</v>
      </c>
      <c r="B25" s="4" t="s">
        <v>354</v>
      </c>
      <c r="C25" s="5" t="s">
        <v>355</v>
      </c>
      <c r="D25" s="4" t="s">
        <v>360</v>
      </c>
      <c r="E25" s="4" t="s">
        <v>351</v>
      </c>
      <c r="F25" s="4"/>
      <c r="G25" s="10"/>
      <c r="H25" s="10"/>
      <c r="I25" s="4" t="s">
        <v>359</v>
      </c>
      <c r="J25" s="4"/>
      <c r="K25" s="4"/>
      <c r="L25" s="4"/>
    </row>
    <row r="26" spans="1:12" ht="16.5" customHeight="1">
      <c r="A26" s="5">
        <v>4</v>
      </c>
      <c r="B26" s="4" t="s">
        <v>354</v>
      </c>
      <c r="C26" s="5" t="s">
        <v>355</v>
      </c>
      <c r="D26" s="4" t="s">
        <v>361</v>
      </c>
      <c r="E26" s="4" t="s">
        <v>362</v>
      </c>
      <c r="F26" s="10"/>
      <c r="G26" s="10"/>
      <c r="H26" s="10"/>
      <c r="I26" s="4" t="s">
        <v>363</v>
      </c>
      <c r="J26" s="4"/>
      <c r="K26" s="4"/>
      <c r="L26" s="4"/>
    </row>
    <row r="27" spans="1:12" ht="28.5" customHeight="1">
      <c r="A27" s="5">
        <v>4</v>
      </c>
      <c r="B27" s="4" t="s">
        <v>354</v>
      </c>
      <c r="C27" s="5" t="s">
        <v>355</v>
      </c>
      <c r="D27" s="4" t="s">
        <v>364</v>
      </c>
      <c r="E27" s="4" t="s">
        <v>362</v>
      </c>
      <c r="F27" s="10"/>
      <c r="G27" s="10"/>
      <c r="H27" s="10"/>
      <c r="I27" s="4" t="s">
        <v>363</v>
      </c>
      <c r="J27" s="4"/>
      <c r="K27" s="4"/>
      <c r="L27" s="4"/>
    </row>
    <row r="28" spans="1:12" ht="21" customHeight="1">
      <c r="A28" s="5">
        <v>4</v>
      </c>
      <c r="B28" s="4" t="s">
        <v>354</v>
      </c>
      <c r="C28" s="5" t="s">
        <v>355</v>
      </c>
      <c r="D28" s="4" t="s">
        <v>365</v>
      </c>
      <c r="E28" s="4" t="s">
        <v>351</v>
      </c>
      <c r="F28" s="4"/>
      <c r="G28" s="10"/>
      <c r="H28" s="10"/>
      <c r="I28" s="4" t="s">
        <v>359</v>
      </c>
      <c r="J28" s="4"/>
      <c r="K28" s="4"/>
      <c r="L28" s="4"/>
    </row>
    <row r="29" spans="1:12" ht="21" customHeight="1">
      <c r="A29" s="5">
        <v>4</v>
      </c>
      <c r="B29" s="4" t="s">
        <v>354</v>
      </c>
      <c r="C29" s="5" t="s">
        <v>355</v>
      </c>
      <c r="D29" s="4" t="s">
        <v>366</v>
      </c>
      <c r="E29" s="4" t="s">
        <v>351</v>
      </c>
      <c r="F29" s="4"/>
      <c r="G29" s="10"/>
      <c r="H29" s="10"/>
      <c r="I29" s="4" t="s">
        <v>359</v>
      </c>
      <c r="J29" s="4"/>
      <c r="K29" s="4"/>
      <c r="L29" s="4"/>
    </row>
    <row r="30" spans="1:12" ht="21" customHeight="1">
      <c r="A30" s="5">
        <v>4</v>
      </c>
      <c r="B30" s="4" t="s">
        <v>354</v>
      </c>
      <c r="C30" s="5" t="s">
        <v>355</v>
      </c>
      <c r="D30" s="4" t="s">
        <v>367</v>
      </c>
      <c r="E30" s="4" t="s">
        <v>362</v>
      </c>
      <c r="F30" s="4"/>
      <c r="G30" s="10"/>
      <c r="H30" s="10"/>
      <c r="I30" s="4" t="s">
        <v>359</v>
      </c>
      <c r="J30" s="4"/>
      <c r="K30" s="4"/>
      <c r="L30" s="4"/>
    </row>
    <row r="31" spans="1:12" ht="27" customHeight="1">
      <c r="A31" s="5">
        <v>4</v>
      </c>
      <c r="B31" s="4" t="s">
        <v>354</v>
      </c>
      <c r="C31" s="5" t="s">
        <v>355</v>
      </c>
      <c r="D31" s="4" t="s">
        <v>368</v>
      </c>
      <c r="E31" s="4" t="s">
        <v>362</v>
      </c>
      <c r="F31" s="4"/>
      <c r="G31" s="10"/>
      <c r="H31" s="10"/>
      <c r="I31" s="4" t="s">
        <v>359</v>
      </c>
      <c r="J31" s="4"/>
      <c r="K31" s="4"/>
      <c r="L31" s="4"/>
    </row>
    <row r="32" spans="1:12" ht="24" customHeight="1">
      <c r="A32" s="5">
        <v>4</v>
      </c>
      <c r="B32" s="4" t="s">
        <v>354</v>
      </c>
      <c r="C32" s="5" t="s">
        <v>355</v>
      </c>
      <c r="D32" s="4" t="s">
        <v>369</v>
      </c>
      <c r="E32" s="4" t="s">
        <v>58</v>
      </c>
      <c r="F32" s="4"/>
      <c r="G32" s="10"/>
      <c r="H32" s="10"/>
      <c r="I32" s="4" t="s">
        <v>359</v>
      </c>
      <c r="J32" s="4"/>
      <c r="K32" s="4"/>
      <c r="L32" s="4"/>
    </row>
    <row r="33" spans="1:12" ht="21.75" customHeight="1">
      <c r="A33" s="5">
        <v>4</v>
      </c>
      <c r="B33" s="4" t="s">
        <v>354</v>
      </c>
      <c r="C33" s="5" t="s">
        <v>355</v>
      </c>
      <c r="D33" s="4" t="s">
        <v>370</v>
      </c>
      <c r="E33" s="4" t="s">
        <v>252</v>
      </c>
      <c r="F33" s="4"/>
      <c r="G33" s="10"/>
      <c r="H33" s="10"/>
      <c r="I33" s="4" t="s">
        <v>359</v>
      </c>
      <c r="J33" s="4"/>
      <c r="K33" s="4"/>
      <c r="L33" s="4"/>
    </row>
    <row r="34" spans="1:12" ht="27" customHeight="1">
      <c r="A34" s="5">
        <v>4</v>
      </c>
      <c r="B34" s="4" t="s">
        <v>354</v>
      </c>
      <c r="C34" s="5" t="s">
        <v>355</v>
      </c>
      <c r="D34" s="4" t="s">
        <v>371</v>
      </c>
      <c r="E34" s="4" t="s">
        <v>252</v>
      </c>
      <c r="F34" s="4"/>
      <c r="G34" s="10"/>
      <c r="H34" s="10"/>
      <c r="I34" s="4" t="s">
        <v>359</v>
      </c>
      <c r="J34" s="4"/>
      <c r="K34" s="4"/>
      <c r="L34" s="4"/>
    </row>
    <row r="35" spans="1:12" ht="28.5" customHeight="1">
      <c r="A35" s="5">
        <v>4</v>
      </c>
      <c r="B35" s="4" t="s">
        <v>354</v>
      </c>
      <c r="C35" s="5" t="s">
        <v>355</v>
      </c>
      <c r="D35" s="4" t="s">
        <v>372</v>
      </c>
      <c r="E35" s="4" t="s">
        <v>252</v>
      </c>
      <c r="F35" s="4"/>
      <c r="G35" s="10"/>
      <c r="H35" s="10"/>
      <c r="I35" s="4" t="s">
        <v>359</v>
      </c>
      <c r="J35" s="4"/>
      <c r="K35" s="4"/>
      <c r="L35" s="4"/>
    </row>
    <row r="36" spans="1:12" ht="22.5" customHeight="1">
      <c r="A36" s="5">
        <v>4</v>
      </c>
      <c r="B36" s="4" t="s">
        <v>354</v>
      </c>
      <c r="C36" s="5" t="s">
        <v>355</v>
      </c>
      <c r="D36" s="4" t="s">
        <v>373</v>
      </c>
      <c r="E36" s="4" t="s">
        <v>252</v>
      </c>
      <c r="F36" s="4"/>
      <c r="G36" s="10"/>
      <c r="H36" s="10"/>
      <c r="I36" s="4" t="s">
        <v>359</v>
      </c>
      <c r="J36" s="4"/>
      <c r="K36" s="4"/>
      <c r="L36" s="4"/>
    </row>
    <row r="37" spans="1:12" ht="25.5" customHeight="1">
      <c r="A37" s="5">
        <v>4</v>
      </c>
      <c r="B37" s="4" t="s">
        <v>354</v>
      </c>
      <c r="C37" s="5" t="s">
        <v>355</v>
      </c>
      <c r="D37" s="4" t="s">
        <v>374</v>
      </c>
      <c r="E37" s="4" t="s">
        <v>351</v>
      </c>
      <c r="F37" s="4"/>
      <c r="G37" s="10"/>
      <c r="H37" s="10"/>
      <c r="I37" s="4" t="s">
        <v>359</v>
      </c>
      <c r="J37" s="4"/>
      <c r="K37" s="4"/>
      <c r="L37" s="4"/>
    </row>
    <row r="38" spans="1:12" ht="21.75" customHeight="1">
      <c r="A38" s="5"/>
      <c r="B38" s="4" t="s">
        <v>375</v>
      </c>
      <c r="C38" s="5"/>
      <c r="D38" s="4"/>
      <c r="E38" s="4" t="s">
        <v>376</v>
      </c>
      <c r="F38" s="4"/>
      <c r="G38" s="10"/>
      <c r="H38" s="10"/>
      <c r="I38" s="4" t="s">
        <v>359</v>
      </c>
      <c r="J38" s="4"/>
      <c r="K38" s="4"/>
      <c r="L38" s="4"/>
    </row>
    <row r="39" spans="1:12" ht="35.25" customHeight="1">
      <c r="A39" s="5">
        <v>3</v>
      </c>
      <c r="B39" s="4" t="s">
        <v>377</v>
      </c>
      <c r="C39" s="10"/>
      <c r="D39" s="4"/>
      <c r="E39" s="4" t="s">
        <v>351</v>
      </c>
      <c r="F39" s="4"/>
      <c r="G39" s="4"/>
      <c r="H39" s="4"/>
      <c r="I39" s="4" t="s">
        <v>378</v>
      </c>
      <c r="J39" s="4"/>
      <c r="K39" s="4"/>
      <c r="L39" s="4"/>
    </row>
    <row r="40" spans="1:12" ht="24.75" customHeight="1">
      <c r="A40" s="5"/>
      <c r="B40" s="4" t="s">
        <v>379</v>
      </c>
      <c r="C40" s="10"/>
      <c r="D40" s="4"/>
      <c r="E40" s="4" t="s">
        <v>58</v>
      </c>
      <c r="F40" s="4"/>
      <c r="G40" s="4"/>
      <c r="H40" s="4"/>
      <c r="I40" s="4" t="s">
        <v>380</v>
      </c>
      <c r="J40" s="4"/>
      <c r="K40" s="4"/>
      <c r="L40" s="4"/>
    </row>
    <row r="41" spans="1:12" ht="28.5">
      <c r="A41" s="5">
        <v>2</v>
      </c>
      <c r="B41" s="4" t="s">
        <v>381</v>
      </c>
      <c r="C41" s="11" t="s">
        <v>382</v>
      </c>
      <c r="D41" s="4"/>
      <c r="E41" s="4" t="s">
        <v>351</v>
      </c>
      <c r="F41" s="4"/>
      <c r="G41" s="4"/>
      <c r="H41" s="4"/>
      <c r="I41" s="4" t="s">
        <v>383</v>
      </c>
      <c r="J41" s="4"/>
      <c r="K41" s="4"/>
      <c r="L41" s="4"/>
    </row>
    <row r="42" spans="1:12" ht="22.5" customHeight="1">
      <c r="A42" s="5"/>
      <c r="B42" s="4" t="s">
        <v>384</v>
      </c>
      <c r="C42" s="11"/>
      <c r="D42" s="4"/>
      <c r="E42" s="4" t="s">
        <v>58</v>
      </c>
      <c r="F42" s="4"/>
      <c r="G42" s="4"/>
      <c r="H42" s="4"/>
      <c r="I42" s="4" t="s">
        <v>383</v>
      </c>
      <c r="J42" s="4"/>
      <c r="K42" s="4"/>
      <c r="L42" s="4"/>
    </row>
    <row r="43" spans="1:12" ht="31.5" customHeight="1">
      <c r="A43" s="5">
        <v>7</v>
      </c>
      <c r="B43" s="4" t="s">
        <v>385</v>
      </c>
      <c r="C43" s="10"/>
      <c r="D43" s="4"/>
      <c r="E43" s="4" t="s">
        <v>58</v>
      </c>
      <c r="F43" s="4"/>
      <c r="G43" s="4"/>
      <c r="H43" s="4"/>
      <c r="I43" s="4" t="s">
        <v>386</v>
      </c>
      <c r="J43" s="4"/>
      <c r="K43" s="4"/>
      <c r="L43" s="4"/>
    </row>
    <row r="44" spans="1:12" ht="16.5" customHeight="1">
      <c r="A44" s="5">
        <v>8</v>
      </c>
      <c r="B44" s="4" t="s">
        <v>387</v>
      </c>
      <c r="C44" s="10"/>
      <c r="D44" s="4"/>
      <c r="E44" s="4" t="s">
        <v>351</v>
      </c>
      <c r="F44" s="4"/>
      <c r="G44" s="4"/>
      <c r="H44" s="4"/>
      <c r="I44" s="4" t="s">
        <v>386</v>
      </c>
      <c r="J44" s="4"/>
      <c r="K44" s="4"/>
      <c r="L44" s="4"/>
    </row>
    <row r="45" spans="1:12" ht="14.25">
      <c r="A45" s="5"/>
      <c r="B45" s="4" t="s">
        <v>388</v>
      </c>
      <c r="C45" s="10"/>
      <c r="D45" s="4"/>
      <c r="E45" s="4" t="s">
        <v>58</v>
      </c>
      <c r="F45" s="4"/>
      <c r="G45" s="4"/>
      <c r="H45" s="4"/>
      <c r="I45" s="4" t="s">
        <v>389</v>
      </c>
      <c r="J45" s="4"/>
      <c r="K45" s="4"/>
      <c r="L45" s="4"/>
    </row>
    <row r="46" spans="1:12" ht="24.75" customHeight="1">
      <c r="A46" s="5">
        <v>9</v>
      </c>
      <c r="B46" s="4" t="s">
        <v>390</v>
      </c>
      <c r="C46" s="11" t="s">
        <v>391</v>
      </c>
      <c r="D46" s="4"/>
      <c r="E46" s="4" t="s">
        <v>337</v>
      </c>
      <c r="F46" s="4"/>
      <c r="G46" s="4"/>
      <c r="H46" s="4"/>
      <c r="I46" s="4" t="s">
        <v>392</v>
      </c>
      <c r="J46" s="4"/>
      <c r="K46" s="4"/>
      <c r="L46" s="4"/>
    </row>
    <row r="47" spans="1:12" ht="25.5" customHeight="1">
      <c r="A47" s="5"/>
      <c r="B47" s="4" t="s">
        <v>393</v>
      </c>
      <c r="C47" s="11"/>
      <c r="D47" s="4"/>
      <c r="E47" s="4" t="s">
        <v>88</v>
      </c>
      <c r="F47" s="4"/>
      <c r="G47" s="4"/>
      <c r="H47" s="4"/>
      <c r="I47" s="4" t="s">
        <v>392</v>
      </c>
      <c r="J47" s="4"/>
      <c r="K47" s="4"/>
      <c r="L47" s="4"/>
    </row>
    <row r="48" spans="1:12" ht="23.25" customHeight="1">
      <c r="A48" s="5">
        <v>10</v>
      </c>
      <c r="B48" s="4" t="s">
        <v>394</v>
      </c>
      <c r="C48" s="11" t="s">
        <v>391</v>
      </c>
      <c r="D48" s="4"/>
      <c r="E48" s="4" t="s">
        <v>337</v>
      </c>
      <c r="F48" s="4"/>
      <c r="G48" s="4"/>
      <c r="H48" s="4"/>
      <c r="I48" s="4" t="s">
        <v>392</v>
      </c>
      <c r="J48" s="4"/>
      <c r="K48" s="4"/>
      <c r="L48" s="4"/>
    </row>
    <row r="49" spans="1:12" ht="33" customHeight="1">
      <c r="A49" s="5">
        <v>18</v>
      </c>
      <c r="B49" s="4" t="s">
        <v>395</v>
      </c>
      <c r="C49" s="11" t="s">
        <v>396</v>
      </c>
      <c r="D49" s="4"/>
      <c r="E49" s="4" t="s">
        <v>337</v>
      </c>
      <c r="F49" s="4"/>
      <c r="G49" s="4"/>
      <c r="H49" s="4"/>
      <c r="I49" s="4" t="s">
        <v>397</v>
      </c>
      <c r="J49" s="4"/>
      <c r="K49" s="4"/>
      <c r="L49" s="4"/>
    </row>
    <row r="50" spans="1:12" ht="22.5" customHeight="1">
      <c r="A50" s="5">
        <v>18</v>
      </c>
      <c r="B50" s="4" t="s">
        <v>398</v>
      </c>
      <c r="C50" s="11" t="s">
        <v>399</v>
      </c>
      <c r="D50" s="4"/>
      <c r="E50" s="4" t="s">
        <v>337</v>
      </c>
      <c r="F50" s="4"/>
      <c r="G50" s="4"/>
      <c r="H50" s="4"/>
      <c r="I50" s="4" t="s">
        <v>397</v>
      </c>
      <c r="J50" s="4"/>
      <c r="K50" s="4"/>
      <c r="L50" s="4"/>
    </row>
    <row r="51" spans="1:12" ht="22.5" customHeight="1">
      <c r="A51" s="5">
        <v>19</v>
      </c>
      <c r="B51" s="4" t="s">
        <v>400</v>
      </c>
      <c r="C51" s="10"/>
      <c r="D51" s="4"/>
      <c r="E51" s="4" t="s">
        <v>58</v>
      </c>
      <c r="F51" s="4"/>
      <c r="G51" s="4"/>
      <c r="H51" s="4"/>
      <c r="I51" s="4" t="s">
        <v>397</v>
      </c>
      <c r="J51" s="4"/>
      <c r="K51" s="4"/>
      <c r="L51" s="4"/>
    </row>
    <row r="52" spans="1:12" ht="24" customHeight="1">
      <c r="A52" s="5">
        <v>20</v>
      </c>
      <c r="B52" s="4" t="s">
        <v>401</v>
      </c>
      <c r="C52" s="10"/>
      <c r="D52" s="4"/>
      <c r="E52" s="4" t="s">
        <v>58</v>
      </c>
      <c r="F52" s="4"/>
      <c r="G52" s="4"/>
      <c r="H52" s="4"/>
      <c r="I52" s="4" t="s">
        <v>397</v>
      </c>
      <c r="J52" s="4"/>
      <c r="K52" s="4"/>
      <c r="L52" s="4"/>
    </row>
    <row r="53" spans="1:12" ht="28.5" customHeight="1">
      <c r="A53" s="5">
        <v>21</v>
      </c>
      <c r="B53" s="4" t="s">
        <v>402</v>
      </c>
      <c r="C53" s="10"/>
      <c r="D53" s="4"/>
      <c r="E53" s="4" t="s">
        <v>58</v>
      </c>
      <c r="F53" s="4"/>
      <c r="G53" s="4"/>
      <c r="H53" s="4"/>
      <c r="I53" s="4" t="s">
        <v>403</v>
      </c>
      <c r="J53" s="4"/>
      <c r="K53" s="4"/>
      <c r="L53" s="4"/>
    </row>
    <row r="54" spans="1:12" ht="27" customHeight="1">
      <c r="A54" s="5">
        <v>22</v>
      </c>
      <c r="B54" s="4" t="s">
        <v>404</v>
      </c>
      <c r="C54" s="10"/>
      <c r="D54" s="4"/>
      <c r="E54" s="4" t="s">
        <v>58</v>
      </c>
      <c r="F54" s="4"/>
      <c r="G54" s="4"/>
      <c r="H54" s="4"/>
      <c r="I54" s="4" t="s">
        <v>397</v>
      </c>
      <c r="J54" s="4"/>
      <c r="K54" s="4"/>
      <c r="L54" s="4"/>
    </row>
    <row r="55" spans="1:12" ht="25.5" customHeight="1">
      <c r="A55" s="5">
        <v>23</v>
      </c>
      <c r="B55" s="4" t="s">
        <v>405</v>
      </c>
      <c r="C55" s="10"/>
      <c r="D55" s="4"/>
      <c r="E55" s="4" t="s">
        <v>58</v>
      </c>
      <c r="F55" s="4"/>
      <c r="G55" s="4"/>
      <c r="H55" s="4"/>
      <c r="I55" s="4" t="s">
        <v>406</v>
      </c>
      <c r="J55" s="4"/>
      <c r="K55" s="4"/>
      <c r="L55" s="4"/>
    </row>
    <row r="56" spans="1:12" ht="29.25" customHeight="1">
      <c r="A56" s="12">
        <v>24</v>
      </c>
      <c r="B56" s="13" t="s">
        <v>407</v>
      </c>
      <c r="C56" s="14"/>
      <c r="D56" s="14"/>
      <c r="E56" s="14"/>
      <c r="F56" s="14"/>
      <c r="G56" s="14"/>
      <c r="H56" s="14"/>
      <c r="I56" s="14"/>
      <c r="J56" s="14"/>
      <c r="K56" s="14"/>
      <c r="L56" s="14"/>
    </row>
    <row r="57" ht="14.25">
      <c r="A57" s="15"/>
    </row>
    <row r="58" spans="9:12" ht="14.25">
      <c r="I58" s="16"/>
      <c r="J58" s="16"/>
      <c r="K58" s="16"/>
      <c r="L58" s="16"/>
    </row>
    <row r="59" spans="9:12" ht="14.25">
      <c r="I59" s="16"/>
      <c r="J59" s="16"/>
      <c r="K59" s="16"/>
      <c r="L59" s="16"/>
    </row>
    <row r="60" spans="9:12" ht="14.25">
      <c r="I60" s="16"/>
      <c r="J60" s="16"/>
      <c r="K60" s="16"/>
      <c r="L60" s="16"/>
    </row>
    <row r="61" spans="9:12" ht="14.25">
      <c r="I61" s="16"/>
      <c r="J61" s="16"/>
      <c r="K61" s="16"/>
      <c r="L61" s="16"/>
    </row>
  </sheetData>
  <sheetProtection/>
  <mergeCells count="65">
    <mergeCell ref="A1:L1"/>
    <mergeCell ref="A2:L2"/>
    <mergeCell ref="I3:L3"/>
    <mergeCell ref="I4:L4"/>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I54:L54"/>
    <mergeCell ref="I55:L55"/>
    <mergeCell ref="B56:L56"/>
    <mergeCell ref="A4:A7"/>
    <mergeCell ref="A13:A17"/>
    <mergeCell ref="A20:A22"/>
    <mergeCell ref="B4:B7"/>
    <mergeCell ref="B13:B17"/>
    <mergeCell ref="B20:B22"/>
    <mergeCell ref="C4:C7"/>
    <mergeCell ref="C13:C17"/>
    <mergeCell ref="C20:C22"/>
  </mergeCells>
  <printOptions/>
  <pageMargins left="0.75" right="0.75" top="1" bottom="1" header="0.5" footer="0.5"/>
  <pageSetup horizontalDpi="600" verticalDpi="600" orientation="landscape" paperSize="9" scale="90"/>
  <headerFooter scaleWithDoc="0" alignWithMargins="0">
    <oddHeader>&amp;L&amp;G&amp;C&amp;"宋体,加粗"&amp;10极致  个性  品味&amp;R&amp;"宋体,加粗"&amp;10为中国人的生活空间更美好而倾尽全力！</oddHeader>
    <oddFooter>&amp;L&amp;"宋体,加粗"&amp;10上海波涛装饰集团娄底公司&amp;C&amp;10 0738-6793777&amp;R&amp;"黑体,常规"&amp;10娄星北路，一大桥前100米，原大汉集团二楼</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卓泰建筑防水工程有限公司</cp:lastModifiedBy>
  <cp:lastPrinted>2013-07-05T06:41:38Z</cp:lastPrinted>
  <dcterms:created xsi:type="dcterms:W3CDTF">2010-03-05T00:40:22Z</dcterms:created>
  <dcterms:modified xsi:type="dcterms:W3CDTF">2018-03-25T05:50:34Z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